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<sst xmlns="http://schemas.openxmlformats.org/spreadsheetml/2006/main" count="140" uniqueCount="74">
  <si>
    <t xml:space="preserve">                       Утверждаю:</t>
  </si>
  <si>
    <t xml:space="preserve">                       Главный инженер</t>
  </si>
  <si>
    <t xml:space="preserve">                       ОАО  "Дагэнергосеть"</t>
  </si>
  <si>
    <t xml:space="preserve">                       _____________Ханапиев М.Г.</t>
  </si>
  <si>
    <t>Годовой план-график</t>
  </si>
  <si>
    <t>капитального ремонта ВЛ-35-110кВ на 2015 год</t>
  </si>
  <si>
    <t xml:space="preserve"> ОАО "Дагэнергосеть"</t>
  </si>
  <si>
    <t>Напряжение кВ,</t>
  </si>
  <si>
    <t>Протяженнность. км.</t>
  </si>
  <si>
    <t>Срок службы</t>
  </si>
  <si>
    <t>Сроки ремонта</t>
  </si>
  <si>
    <t>Сметная</t>
  </si>
  <si>
    <t>Испол-</t>
  </si>
  <si>
    <t>наименование ВЛ,</t>
  </si>
  <si>
    <t>от последнего</t>
  </si>
  <si>
    <t>начало</t>
  </si>
  <si>
    <t>окончание</t>
  </si>
  <si>
    <t>стоимость</t>
  </si>
  <si>
    <t>нитель</t>
  </si>
  <si>
    <t>диспетчерский номер</t>
  </si>
  <si>
    <t xml:space="preserve">по трассе </t>
  </si>
  <si>
    <t>по цепям</t>
  </si>
  <si>
    <t>ремонта (год)</t>
  </si>
  <si>
    <t>(тыс. руб.)</t>
  </si>
  <si>
    <t>ВЛ110кВ №107 "Дербент 330-Белиджи"</t>
  </si>
  <si>
    <t>май</t>
  </si>
  <si>
    <t>ПУДЭС</t>
  </si>
  <si>
    <t>ВЛ35кВ №34 "Кубачи-Уркута"</t>
  </si>
  <si>
    <t>июнь</t>
  </si>
  <si>
    <t>ВЛ35кВ №40 "Ахты-Рутул"</t>
  </si>
  <si>
    <t>июль</t>
  </si>
  <si>
    <t>ВЛ35кВ №41 "Рутул- Лучек"</t>
  </si>
  <si>
    <t>август</t>
  </si>
  <si>
    <t>Всего</t>
  </si>
  <si>
    <t>ВЛ-35 кВ № 2  Кизляр-2- Кизляр-1</t>
  </si>
  <si>
    <t>ПУ ЗЭС</t>
  </si>
  <si>
    <t>ВЛ- 35кВ № 6  Кизляр-2 - Серебряковка</t>
  </si>
  <si>
    <t>ВЛ- 35кВ № 26  Т-Мектеб -Кумли</t>
  </si>
  <si>
    <t>48.75</t>
  </si>
  <si>
    <t>ВЛ-110кВ Гельбах ГЭС-Сулак №199</t>
  </si>
  <si>
    <t>сентябрь</t>
  </si>
  <si>
    <t>ПУ СЭС</t>
  </si>
  <si>
    <t>ВЛ-35кВ Бабаюрт-Янгильбай №57</t>
  </si>
  <si>
    <t>ВЛ-35кВ Дружба -Чагоротар №58</t>
  </si>
  <si>
    <t>ВЛ-35кВ Чагоротар-Хамаматюрт №59</t>
  </si>
  <si>
    <t>ВЛ-35кВ Туршунай -Караузек №64</t>
  </si>
  <si>
    <t>ВЛ-110кВ  №103   "Каспийская ТЭЦ - Восточная" с отп. на п/с НС-1 и п/с ЗТМ</t>
  </si>
  <si>
    <t>апрель</t>
  </si>
  <si>
    <t>ПУ ЦЭС</t>
  </si>
  <si>
    <t>ВЛ-110кВ  № 125 "КТЭЦ - Махачкала-330" с отп. на п/с Очистные Сооружения</t>
  </si>
  <si>
    <t xml:space="preserve">ВЛ-110кВ № 144   "Махачкала-330 - ГПП" с отп. на ПС Юго-Восточная </t>
  </si>
  <si>
    <t xml:space="preserve">ВЛ-110кВ № 145   "Махачкала-330 - ГПП" </t>
  </si>
  <si>
    <t>ВЛ-110кВ № 170   "Чиркей ГПП – Ирганай ГПП"</t>
  </si>
  <si>
    <t xml:space="preserve">ВЛ-35кВ № 24   "Шамхал - Алмало" </t>
  </si>
  <si>
    <t>ВЛ-118/110 кВ Буйнакск - Гергебиль</t>
  </si>
  <si>
    <t>ПУ ГЭС</t>
  </si>
  <si>
    <t>ВЛ-167/110 кВ. Аргвани - Тлох</t>
  </si>
  <si>
    <t>ВЛ 9/35 кВ. Гергебиль - Буйнакск</t>
  </si>
  <si>
    <t>ВЛ-35кВ №69 "Дурмаз-Шамхалянгиюрт"</t>
  </si>
  <si>
    <t>КРЭС</t>
  </si>
  <si>
    <t xml:space="preserve">ВЛ-35кВ №-29 «Южносухокумская – 3я ферма»
</t>
  </si>
  <si>
    <t>ЮСРЭС</t>
  </si>
  <si>
    <t xml:space="preserve"> </t>
  </si>
  <si>
    <t>Итого по ВЛ-35кВ (км.)</t>
  </si>
  <si>
    <t>Итого по ВЛ-110кВ (км.)</t>
  </si>
  <si>
    <t>Итого по ВЛ 35-110кВ (км)</t>
  </si>
  <si>
    <t>Исп: Абдуллаев М.К.</t>
  </si>
  <si>
    <t>Тел: 21-17</t>
  </si>
  <si>
    <t>Начальник ЦСТЭ и ОР                                                                                  Дандамаев М.С.</t>
  </si>
  <si>
    <t>124.8</t>
  </si>
  <si>
    <t>Протяж-ть ремонт-х участков. км.</t>
  </si>
  <si>
    <t>43.9</t>
  </si>
  <si>
    <t>октябрь</t>
  </si>
  <si>
    <r>
      <t xml:space="preserve">                       "_____" _________</t>
    </r>
    <r>
      <rPr>
        <u val="single"/>
        <sz val="12"/>
        <rFont val="Times New Roman"/>
        <family val="1"/>
      </rPr>
      <t xml:space="preserve"> _</t>
    </r>
    <r>
      <rPr>
        <sz val="12"/>
        <rFont val="Times New Roman"/>
        <family val="1"/>
      </rPr>
      <t>___2015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</si>
</sst>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0" fillId="0" borderId="6" xfId="0" applyBorder="1"/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49" fontId="5" fillId="0" borderId="6" xfId="0" applyNumberFormat="1" applyFont="1" applyBorder="1"/>
    <xf numFmtId="0" fontId="5" fillId="0" borderId="6" xfId="0" applyFont="1" applyBorder="1"/>
    <xf numFmtId="49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16" fontId="5" fillId="0" borderId="9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top" wrapText="1"/>
    </xf>
    <xf numFmtId="49" fontId="0" fillId="0" borderId="0" xfId="0" applyNumberFormat="1"/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6" xfId="0" applyNumberFormat="1" applyFont="1" applyBorder="1"/>
    <xf numFmtId="2" fontId="5" fillId="0" borderId="9" xfId="0" applyNumberFormat="1" applyFont="1" applyBorder="1" applyAlignment="1">
      <alignment horizontal="center" vertical="top" wrapText="1"/>
    </xf>
    <xf numFmtId="2" fontId="0" fillId="0" borderId="0" xfId="0" applyNumberFormat="1"/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164" fontId="0" fillId="0" borderId="0" xfId="0" applyNumberFormat="1"/>
    <xf numFmtId="0" fontId="5" fillId="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3" borderId="6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6" xfId="0" applyFont="1" applyBorder="1" applyAlignment="1">
      <alignment horizontal="left" wrapText="1"/>
    </xf>
    <xf numFmtId="9" fontId="5" fillId="0" borderId="10" xfId="20" applyFont="1" applyBorder="1" applyAlignment="1">
      <alignment horizontal="left" vertical="justify"/>
    </xf>
    <xf numFmtId="9" fontId="5" fillId="0" borderId="8" xfId="20" applyFont="1" applyBorder="1" applyAlignment="1">
      <alignment horizontal="left" vertical="justify"/>
    </xf>
    <xf numFmtId="0" fontId="5" fillId="3" borderId="7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justify"/>
    </xf>
    <xf numFmtId="0" fontId="5" fillId="3" borderId="8" xfId="0" applyFont="1" applyFill="1" applyBorder="1" applyAlignment="1">
      <alignment horizontal="left" vertical="justify"/>
    </xf>
    <xf numFmtId="9" fontId="5" fillId="3" borderId="10" xfId="20" applyFont="1" applyFill="1" applyBorder="1" applyAlignment="1">
      <alignment horizontal="left" vertical="justify"/>
    </xf>
    <xf numFmtId="9" fontId="5" fillId="3" borderId="8" xfId="20" applyFont="1" applyFill="1" applyBorder="1" applyAlignment="1">
      <alignment horizontal="left" vertical="justify"/>
    </xf>
    <xf numFmtId="0" fontId="0" fillId="3" borderId="8" xfId="0" applyFill="1" applyBorder="1" applyAlignment="1">
      <alignment horizontal="left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 topLeftCell="A13">
      <selection activeCell="A41" sqref="A41:B41"/>
    </sheetView>
  </sheetViews>
  <sheetFormatPr defaultColWidth="9.140625" defaultRowHeight="15"/>
  <cols>
    <col min="2" max="2" width="27.57421875" style="0" customWidth="1"/>
    <col min="3" max="3" width="12.140625" style="0" customWidth="1"/>
    <col min="4" max="4" width="11.00390625" style="0" customWidth="1"/>
    <col min="5" max="5" width="16.140625" style="0" customWidth="1"/>
    <col min="6" max="6" width="15.8515625" style="0" customWidth="1"/>
    <col min="7" max="7" width="9.57421875" style="0" customWidth="1"/>
    <col min="8" max="8" width="11.8515625" style="0" customWidth="1"/>
    <col min="9" max="9" width="11.57421875" style="0" bestFit="1" customWidth="1"/>
  </cols>
  <sheetData>
    <row r="1" spans="1:10" ht="15.75">
      <c r="A1" s="79"/>
      <c r="B1" s="79"/>
      <c r="F1" s="60"/>
      <c r="G1" s="60"/>
      <c r="H1" s="60"/>
      <c r="I1" s="60"/>
      <c r="J1" s="60"/>
    </row>
    <row r="2" spans="3:10" ht="15.75">
      <c r="C2" s="1"/>
      <c r="D2" s="1"/>
      <c r="E2" s="1"/>
      <c r="F2" s="61" t="s">
        <v>0</v>
      </c>
      <c r="G2" s="61"/>
      <c r="H2" s="61"/>
      <c r="I2" s="61"/>
      <c r="J2" s="61"/>
    </row>
    <row r="3" spans="1:10" ht="15.75">
      <c r="A3" s="80"/>
      <c r="B3" s="80"/>
      <c r="C3" s="1"/>
      <c r="D3" s="1"/>
      <c r="E3" s="1"/>
      <c r="F3" s="62" t="s">
        <v>1</v>
      </c>
      <c r="G3" s="62"/>
      <c r="H3" s="62"/>
      <c r="I3" s="62"/>
      <c r="J3" s="62"/>
    </row>
    <row r="4" spans="1:10" ht="15.75">
      <c r="A4" s="80"/>
      <c r="B4" s="80"/>
      <c r="C4" s="1"/>
      <c r="D4" s="1"/>
      <c r="E4" s="1"/>
      <c r="F4" s="62" t="s">
        <v>2</v>
      </c>
      <c r="G4" s="62"/>
      <c r="H4" s="62"/>
      <c r="I4" s="62"/>
      <c r="J4" s="62"/>
    </row>
    <row r="5" spans="1:10" ht="15.75">
      <c r="A5" s="80"/>
      <c r="B5" s="80"/>
      <c r="C5" s="1"/>
      <c r="D5" s="1"/>
      <c r="E5" s="1"/>
      <c r="F5" s="62" t="s">
        <v>3</v>
      </c>
      <c r="G5" s="62"/>
      <c r="H5" s="62"/>
      <c r="I5" s="62"/>
      <c r="J5" s="62"/>
    </row>
    <row r="6" spans="1:10" ht="15.75">
      <c r="A6" s="81"/>
      <c r="B6" s="81"/>
      <c r="C6" s="1"/>
      <c r="D6" s="1"/>
      <c r="E6" s="1"/>
      <c r="F6" s="62" t="s">
        <v>73</v>
      </c>
      <c r="G6" s="62"/>
      <c r="H6" s="62"/>
      <c r="I6" s="62"/>
      <c r="J6" s="62"/>
    </row>
    <row r="7" spans="1:9" ht="15">
      <c r="A7" s="78"/>
      <c r="B7" s="78"/>
      <c r="C7" s="2"/>
      <c r="D7" s="2"/>
      <c r="E7" s="2"/>
      <c r="F7" s="2"/>
      <c r="G7" s="2"/>
      <c r="H7" s="2"/>
      <c r="I7" s="2"/>
    </row>
    <row r="8" spans="1:9" ht="15.75">
      <c r="A8" s="70" t="s">
        <v>4</v>
      </c>
      <c r="B8" s="70"/>
      <c r="C8" s="70"/>
      <c r="D8" s="70"/>
      <c r="E8" s="70"/>
      <c r="F8" s="70"/>
      <c r="G8" s="70"/>
      <c r="H8" s="70"/>
      <c r="I8" s="70"/>
    </row>
    <row r="9" spans="1:9" ht="15.75">
      <c r="A9" s="70" t="s">
        <v>5</v>
      </c>
      <c r="B9" s="70"/>
      <c r="C9" s="70"/>
      <c r="D9" s="70"/>
      <c r="E9" s="70"/>
      <c r="F9" s="70"/>
      <c r="G9" s="70"/>
      <c r="H9" s="70"/>
      <c r="I9" s="70"/>
    </row>
    <row r="10" spans="1:9" ht="15.75">
      <c r="A10" s="70" t="s">
        <v>6</v>
      </c>
      <c r="B10" s="70"/>
      <c r="C10" s="70"/>
      <c r="D10" s="70"/>
      <c r="E10" s="70"/>
      <c r="F10" s="70"/>
      <c r="G10" s="70"/>
      <c r="H10" s="70"/>
      <c r="I10" s="70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10" ht="18.75" customHeight="1">
      <c r="A12" s="71" t="s">
        <v>7</v>
      </c>
      <c r="B12" s="72"/>
      <c r="C12" s="71" t="s">
        <v>8</v>
      </c>
      <c r="D12" s="72"/>
      <c r="E12" s="77" t="s">
        <v>70</v>
      </c>
      <c r="F12" s="3" t="s">
        <v>9</v>
      </c>
      <c r="G12" s="72" t="s">
        <v>10</v>
      </c>
      <c r="H12" s="71"/>
      <c r="I12" s="4" t="s">
        <v>11</v>
      </c>
      <c r="J12" s="3" t="s">
        <v>12</v>
      </c>
    </row>
    <row r="13" spans="1:10" ht="15.75">
      <c r="A13" s="73" t="s">
        <v>13</v>
      </c>
      <c r="B13" s="74"/>
      <c r="C13" s="75"/>
      <c r="D13" s="76"/>
      <c r="E13" s="77"/>
      <c r="F13" s="5" t="s">
        <v>14</v>
      </c>
      <c r="G13" s="4" t="s">
        <v>15</v>
      </c>
      <c r="H13" s="4" t="s">
        <v>16</v>
      </c>
      <c r="I13" s="5" t="s">
        <v>17</v>
      </c>
      <c r="J13" s="48" t="s">
        <v>18</v>
      </c>
    </row>
    <row r="14" spans="1:10" ht="16.5" customHeight="1">
      <c r="A14" s="75" t="s">
        <v>19</v>
      </c>
      <c r="B14" s="76"/>
      <c r="C14" s="6" t="s">
        <v>20</v>
      </c>
      <c r="D14" s="7" t="s">
        <v>21</v>
      </c>
      <c r="E14" s="77"/>
      <c r="F14" s="7" t="s">
        <v>22</v>
      </c>
      <c r="G14" s="7"/>
      <c r="H14" s="7"/>
      <c r="I14" s="7" t="s">
        <v>23</v>
      </c>
      <c r="J14" s="48"/>
    </row>
    <row r="15" spans="1:10" ht="15">
      <c r="A15" s="66" t="s">
        <v>24</v>
      </c>
      <c r="B15" s="66"/>
      <c r="C15" s="8">
        <v>37.4</v>
      </c>
      <c r="D15" s="8">
        <v>37.4</v>
      </c>
      <c r="E15" s="31">
        <v>31.7</v>
      </c>
      <c r="F15" s="9">
        <v>2006</v>
      </c>
      <c r="G15" s="10" t="s">
        <v>25</v>
      </c>
      <c r="H15" s="10" t="s">
        <v>25</v>
      </c>
      <c r="I15" s="16">
        <v>456.7</v>
      </c>
      <c r="J15" s="11" t="s">
        <v>26</v>
      </c>
    </row>
    <row r="16" spans="1:10" ht="15">
      <c r="A16" s="56" t="s">
        <v>27</v>
      </c>
      <c r="B16" s="56"/>
      <c r="C16" s="8">
        <v>6.8</v>
      </c>
      <c r="D16" s="8">
        <v>6.8</v>
      </c>
      <c r="E16" s="32">
        <v>6</v>
      </c>
      <c r="F16" s="11">
        <v>2007</v>
      </c>
      <c r="G16" s="8" t="s">
        <v>28</v>
      </c>
      <c r="H16" s="8" t="s">
        <v>28</v>
      </c>
      <c r="I16" s="41">
        <v>466.4</v>
      </c>
      <c r="J16" s="11" t="s">
        <v>26</v>
      </c>
    </row>
    <row r="17" spans="1:10" ht="15">
      <c r="A17" s="56" t="s">
        <v>29</v>
      </c>
      <c r="B17" s="56"/>
      <c r="C17" s="8">
        <v>30.6</v>
      </c>
      <c r="D17" s="8">
        <v>30.6</v>
      </c>
      <c r="E17" s="28">
        <v>20.5</v>
      </c>
      <c r="F17" s="11">
        <v>2006</v>
      </c>
      <c r="G17" s="10" t="s">
        <v>30</v>
      </c>
      <c r="H17" s="10" t="s">
        <v>30</v>
      </c>
      <c r="I17" s="49">
        <v>594.4</v>
      </c>
      <c r="J17" s="11" t="s">
        <v>26</v>
      </c>
    </row>
    <row r="18" spans="1:10" ht="15">
      <c r="A18" s="69" t="s">
        <v>31</v>
      </c>
      <c r="B18" s="69"/>
      <c r="C18" s="8">
        <v>15</v>
      </c>
      <c r="D18" s="8">
        <v>15</v>
      </c>
      <c r="E18" s="8">
        <v>15</v>
      </c>
      <c r="F18" s="11">
        <v>2006</v>
      </c>
      <c r="G18" s="10" t="s">
        <v>32</v>
      </c>
      <c r="H18" s="10" t="s">
        <v>32</v>
      </c>
      <c r="I18" s="41">
        <v>343.1</v>
      </c>
      <c r="J18" s="11" t="s">
        <v>26</v>
      </c>
    </row>
    <row r="19" spans="1:10" ht="15">
      <c r="A19" s="53" t="s">
        <v>33</v>
      </c>
      <c r="B19" s="54"/>
      <c r="C19" s="12">
        <f>SUM(C15+C16+C17+C18)</f>
        <v>89.8</v>
      </c>
      <c r="D19" s="8"/>
      <c r="E19" s="32"/>
      <c r="F19" s="11"/>
      <c r="G19" s="11"/>
      <c r="H19" s="11"/>
      <c r="I19" s="42">
        <f>SUM(I15+I16+I17+I18)</f>
        <v>1860.6</v>
      </c>
      <c r="J19" s="13"/>
    </row>
    <row r="20" spans="1:10" ht="15">
      <c r="A20" s="67" t="s">
        <v>34</v>
      </c>
      <c r="B20" s="68"/>
      <c r="C20" s="14">
        <v>8.15</v>
      </c>
      <c r="D20" s="15">
        <v>8.15</v>
      </c>
      <c r="E20" s="33">
        <v>7</v>
      </c>
      <c r="F20" s="16">
        <v>2005</v>
      </c>
      <c r="G20" s="8" t="s">
        <v>28</v>
      </c>
      <c r="H20" s="8" t="s">
        <v>28</v>
      </c>
      <c r="I20" s="16">
        <v>590.3</v>
      </c>
      <c r="J20" s="11" t="s">
        <v>35</v>
      </c>
    </row>
    <row r="21" spans="1:10" ht="15">
      <c r="A21" s="63" t="s">
        <v>36</v>
      </c>
      <c r="B21" s="63"/>
      <c r="C21" s="14">
        <v>13.5</v>
      </c>
      <c r="D21" s="15">
        <v>13.5</v>
      </c>
      <c r="E21" s="15">
        <v>13.5</v>
      </c>
      <c r="F21" s="16">
        <v>2004</v>
      </c>
      <c r="G21" s="10" t="s">
        <v>32</v>
      </c>
      <c r="H21" s="10" t="s">
        <v>32</v>
      </c>
      <c r="I21" s="43">
        <v>263</v>
      </c>
      <c r="J21" s="11" t="s">
        <v>35</v>
      </c>
    </row>
    <row r="22" spans="1:10" ht="15">
      <c r="A22" s="69" t="s">
        <v>37</v>
      </c>
      <c r="B22" s="69"/>
      <c r="C22" s="14">
        <v>27.1</v>
      </c>
      <c r="D22" s="15">
        <v>27.1</v>
      </c>
      <c r="E22" s="15">
        <v>27.1</v>
      </c>
      <c r="F22" s="16">
        <v>2004</v>
      </c>
      <c r="G22" s="10" t="s">
        <v>30</v>
      </c>
      <c r="H22" s="10" t="s">
        <v>30</v>
      </c>
      <c r="I22" s="49">
        <v>506</v>
      </c>
      <c r="J22" s="11" t="s">
        <v>35</v>
      </c>
    </row>
    <row r="23" spans="1:10" ht="15">
      <c r="A23" s="53" t="s">
        <v>33</v>
      </c>
      <c r="B23" s="54"/>
      <c r="C23" s="12" t="s">
        <v>38</v>
      </c>
      <c r="D23" s="17"/>
      <c r="E23" s="34"/>
      <c r="F23" s="11"/>
      <c r="G23" s="10"/>
      <c r="H23" s="10"/>
      <c r="I23" s="44">
        <f>SUM(I20+I21+I22)</f>
        <v>1359.3</v>
      </c>
      <c r="J23" s="11"/>
    </row>
    <row r="24" spans="1:10" ht="15">
      <c r="A24" s="67" t="s">
        <v>39</v>
      </c>
      <c r="B24" s="87"/>
      <c r="C24" s="8">
        <v>6.6</v>
      </c>
      <c r="D24" s="8">
        <v>6.6</v>
      </c>
      <c r="E24" s="28">
        <v>6.6</v>
      </c>
      <c r="F24" s="18">
        <v>2008</v>
      </c>
      <c r="G24" s="10" t="s">
        <v>40</v>
      </c>
      <c r="H24" s="10" t="s">
        <v>40</v>
      </c>
      <c r="I24" s="41">
        <v>92.8</v>
      </c>
      <c r="J24" s="11" t="s">
        <v>41</v>
      </c>
    </row>
    <row r="25" spans="1:10" ht="15">
      <c r="A25" s="66" t="s">
        <v>42</v>
      </c>
      <c r="B25" s="66"/>
      <c r="C25" s="8">
        <v>16.4</v>
      </c>
      <c r="D25" s="8">
        <v>16.4</v>
      </c>
      <c r="E25" s="32">
        <v>14.4</v>
      </c>
      <c r="F25" s="18">
        <v>2009</v>
      </c>
      <c r="G25" s="10" t="s">
        <v>25</v>
      </c>
      <c r="H25" s="10" t="s">
        <v>25</v>
      </c>
      <c r="I25" s="16">
        <v>148.5</v>
      </c>
      <c r="J25" s="11" t="s">
        <v>41</v>
      </c>
    </row>
    <row r="26" spans="1:10" ht="15">
      <c r="A26" s="56" t="s">
        <v>43</v>
      </c>
      <c r="B26" s="56"/>
      <c r="C26" s="8">
        <v>7.5</v>
      </c>
      <c r="D26" s="8">
        <v>7.5</v>
      </c>
      <c r="E26" s="32">
        <v>7.5</v>
      </c>
      <c r="F26" s="18">
        <v>2007</v>
      </c>
      <c r="G26" s="10" t="s">
        <v>28</v>
      </c>
      <c r="H26" s="10" t="s">
        <v>28</v>
      </c>
      <c r="I26" s="41">
        <v>112.8</v>
      </c>
      <c r="J26" s="11" t="s">
        <v>41</v>
      </c>
    </row>
    <row r="27" spans="1:10" ht="15">
      <c r="A27" s="56" t="s">
        <v>44</v>
      </c>
      <c r="B27" s="56"/>
      <c r="C27" s="8">
        <v>18.1</v>
      </c>
      <c r="D27" s="8">
        <v>18.1</v>
      </c>
      <c r="E27" s="28">
        <v>13.9</v>
      </c>
      <c r="F27" s="18">
        <v>2006</v>
      </c>
      <c r="G27" s="10" t="s">
        <v>30</v>
      </c>
      <c r="H27" s="10" t="s">
        <v>30</v>
      </c>
      <c r="I27" s="41">
        <v>126.1</v>
      </c>
      <c r="J27" s="11" t="s">
        <v>41</v>
      </c>
    </row>
    <row r="28" spans="1:10" ht="15">
      <c r="A28" s="63" t="s">
        <v>45</v>
      </c>
      <c r="B28" s="63"/>
      <c r="C28" s="8">
        <v>11.8</v>
      </c>
      <c r="D28" s="8">
        <v>11.8</v>
      </c>
      <c r="E28" s="8">
        <v>11.8</v>
      </c>
      <c r="F28" s="18">
        <v>2006</v>
      </c>
      <c r="G28" s="10" t="s">
        <v>32</v>
      </c>
      <c r="H28" s="10" t="s">
        <v>32</v>
      </c>
      <c r="I28" s="45">
        <v>75</v>
      </c>
      <c r="J28" s="11" t="s">
        <v>41</v>
      </c>
    </row>
    <row r="29" spans="1:10" ht="15">
      <c r="A29" s="57" t="s">
        <v>33</v>
      </c>
      <c r="B29" s="57"/>
      <c r="C29" s="12">
        <f>SUM(C24+C25+C26+C27+C28)</f>
        <v>60.400000000000006</v>
      </c>
      <c r="D29" s="19"/>
      <c r="E29" s="35"/>
      <c r="F29" s="20"/>
      <c r="G29" s="11"/>
      <c r="H29" s="11"/>
      <c r="I29" s="46">
        <f>SUM(I24+I25+I26+I27+I28)</f>
        <v>555.2</v>
      </c>
      <c r="J29" s="20"/>
    </row>
    <row r="30" spans="1:10" ht="27" customHeight="1" thickBot="1">
      <c r="A30" s="67" t="s">
        <v>46</v>
      </c>
      <c r="B30" s="68"/>
      <c r="C30" s="21">
        <v>17.4</v>
      </c>
      <c r="D30" s="21">
        <v>17.4</v>
      </c>
      <c r="E30" s="36">
        <v>17.4</v>
      </c>
      <c r="F30" s="22">
        <v>2004</v>
      </c>
      <c r="G30" s="23" t="s">
        <v>47</v>
      </c>
      <c r="H30" s="23" t="s">
        <v>47</v>
      </c>
      <c r="I30" s="47">
        <v>355.9</v>
      </c>
      <c r="J30" s="11" t="s">
        <v>48</v>
      </c>
    </row>
    <row r="31" spans="1:10" ht="30" customHeight="1" thickBot="1">
      <c r="A31" s="67" t="s">
        <v>49</v>
      </c>
      <c r="B31" s="68"/>
      <c r="C31" s="21">
        <v>13.5</v>
      </c>
      <c r="D31" s="21">
        <v>13.5</v>
      </c>
      <c r="E31" s="36">
        <v>13.5</v>
      </c>
      <c r="F31" s="22">
        <v>2004</v>
      </c>
      <c r="G31" s="10" t="s">
        <v>25</v>
      </c>
      <c r="H31" s="10" t="s">
        <v>25</v>
      </c>
      <c r="I31" s="50">
        <v>114.6</v>
      </c>
      <c r="J31" s="11" t="s">
        <v>48</v>
      </c>
    </row>
    <row r="32" spans="1:10" ht="25.5" customHeight="1" thickBot="1">
      <c r="A32" s="83" t="s">
        <v>50</v>
      </c>
      <c r="B32" s="84"/>
      <c r="C32" s="21">
        <v>27.5</v>
      </c>
      <c r="D32" s="21">
        <v>27.5</v>
      </c>
      <c r="E32" s="29">
        <v>27.5</v>
      </c>
      <c r="F32" s="22">
        <v>2004</v>
      </c>
      <c r="G32" s="10" t="s">
        <v>32</v>
      </c>
      <c r="H32" s="10" t="s">
        <v>32</v>
      </c>
      <c r="I32" s="47">
        <v>807.6</v>
      </c>
      <c r="J32" s="11" t="s">
        <v>48</v>
      </c>
    </row>
    <row r="33" spans="1:10" ht="16.5" customHeight="1" thickBot="1">
      <c r="A33" s="67" t="s">
        <v>51</v>
      </c>
      <c r="B33" s="68"/>
      <c r="C33" s="21">
        <v>25.5</v>
      </c>
      <c r="D33" s="21">
        <v>25.5</v>
      </c>
      <c r="E33" s="29">
        <v>25.5</v>
      </c>
      <c r="F33" s="22">
        <v>2004</v>
      </c>
      <c r="G33" s="10" t="s">
        <v>32</v>
      </c>
      <c r="H33" s="10" t="s">
        <v>32</v>
      </c>
      <c r="I33" s="47">
        <v>448.7</v>
      </c>
      <c r="J33" s="11" t="s">
        <v>48</v>
      </c>
    </row>
    <row r="34" spans="1:10" ht="15.75" thickBot="1">
      <c r="A34" s="85" t="s">
        <v>52</v>
      </c>
      <c r="B34" s="86"/>
      <c r="C34" s="21">
        <v>36.6</v>
      </c>
      <c r="D34" s="21">
        <v>36.6</v>
      </c>
      <c r="E34" s="29">
        <v>36.6</v>
      </c>
      <c r="F34" s="22"/>
      <c r="G34" s="10" t="s">
        <v>30</v>
      </c>
      <c r="H34" s="10" t="s">
        <v>30</v>
      </c>
      <c r="I34" s="47">
        <v>1391.6</v>
      </c>
      <c r="J34" s="11" t="s">
        <v>48</v>
      </c>
    </row>
    <row r="35" spans="1:10" ht="15.75" thickBot="1">
      <c r="A35" s="64" t="s">
        <v>53</v>
      </c>
      <c r="B35" s="65"/>
      <c r="C35" s="21">
        <v>20.6</v>
      </c>
      <c r="D35" s="21">
        <v>20.6</v>
      </c>
      <c r="E35" s="51">
        <v>15.6</v>
      </c>
      <c r="F35" s="22">
        <v>2004</v>
      </c>
      <c r="G35" s="10" t="s">
        <v>40</v>
      </c>
      <c r="H35" s="10" t="s">
        <v>72</v>
      </c>
      <c r="I35" s="50">
        <v>119.1</v>
      </c>
      <c r="J35" s="11" t="s">
        <v>48</v>
      </c>
    </row>
    <row r="36" spans="1:10" ht="15">
      <c r="A36" s="57" t="s">
        <v>33</v>
      </c>
      <c r="B36" s="57"/>
      <c r="C36" s="12">
        <f>SUM(C30+C31+C32+C34+C33+C35)</f>
        <v>141.1</v>
      </c>
      <c r="D36" s="8"/>
      <c r="E36" s="32"/>
      <c r="F36" s="11"/>
      <c r="G36" s="11"/>
      <c r="H36" s="11"/>
      <c r="I36" s="44">
        <f>SUM(I30+I31+I32+I34+I33+I35)</f>
        <v>3237.4999999999995</v>
      </c>
      <c r="J36" s="11"/>
    </row>
    <row r="37" spans="1:10" ht="15">
      <c r="A37" s="66" t="s">
        <v>54</v>
      </c>
      <c r="B37" s="66"/>
      <c r="C37" s="28">
        <v>43.9</v>
      </c>
      <c r="D37" s="8" t="s">
        <v>71</v>
      </c>
      <c r="E37" s="31">
        <v>43.9</v>
      </c>
      <c r="F37" s="9">
        <v>2005</v>
      </c>
      <c r="G37" s="10" t="s">
        <v>32</v>
      </c>
      <c r="H37" s="10" t="s">
        <v>32</v>
      </c>
      <c r="I37" s="16">
        <v>109.3</v>
      </c>
      <c r="J37" s="11" t="s">
        <v>55</v>
      </c>
    </row>
    <row r="38" spans="1:10" ht="15">
      <c r="A38" s="56" t="s">
        <v>56</v>
      </c>
      <c r="B38" s="56"/>
      <c r="C38" s="8">
        <v>17.4</v>
      </c>
      <c r="D38" s="8">
        <v>17.4</v>
      </c>
      <c r="E38" s="32">
        <v>17.4</v>
      </c>
      <c r="F38" s="11">
        <v>2005</v>
      </c>
      <c r="G38" s="10" t="s">
        <v>47</v>
      </c>
      <c r="H38" s="10" t="s">
        <v>47</v>
      </c>
      <c r="I38" s="41">
        <v>222.8</v>
      </c>
      <c r="J38" s="11" t="s">
        <v>55</v>
      </c>
    </row>
    <row r="39" spans="1:13" ht="15">
      <c r="A39" s="56" t="s">
        <v>57</v>
      </c>
      <c r="B39" s="56"/>
      <c r="C39" s="8">
        <v>45</v>
      </c>
      <c r="D39" s="8">
        <v>45</v>
      </c>
      <c r="E39" s="52">
        <v>45</v>
      </c>
      <c r="F39" s="11">
        <v>2005</v>
      </c>
      <c r="G39" s="10" t="s">
        <v>40</v>
      </c>
      <c r="H39" s="10" t="s">
        <v>72</v>
      </c>
      <c r="I39" s="49">
        <v>310.3</v>
      </c>
      <c r="J39" s="11" t="s">
        <v>55</v>
      </c>
      <c r="M39" s="30"/>
    </row>
    <row r="40" spans="1:14" ht="15">
      <c r="A40" s="57" t="s">
        <v>33</v>
      </c>
      <c r="B40" s="57"/>
      <c r="C40" s="12" t="s">
        <v>69</v>
      </c>
      <c r="D40" s="19"/>
      <c r="E40" s="35"/>
      <c r="F40" s="20"/>
      <c r="G40" s="11"/>
      <c r="H40" s="11"/>
      <c r="I40" s="44">
        <f>SUM(I37+I38+I39)</f>
        <v>642.4000000000001</v>
      </c>
      <c r="J40" s="20"/>
      <c r="M40" s="37"/>
      <c r="N40" s="40"/>
    </row>
    <row r="41" spans="1:10" ht="15">
      <c r="A41" s="58" t="s">
        <v>58</v>
      </c>
      <c r="B41" s="59"/>
      <c r="C41" s="8">
        <v>16.2</v>
      </c>
      <c r="D41" s="8">
        <v>16.2</v>
      </c>
      <c r="E41" s="82">
        <v>16.2</v>
      </c>
      <c r="F41" s="11">
        <v>1997</v>
      </c>
      <c r="G41" s="11" t="s">
        <v>30</v>
      </c>
      <c r="H41" s="11" t="s">
        <v>32</v>
      </c>
      <c r="I41" s="41">
        <v>152</v>
      </c>
      <c r="J41" s="11" t="s">
        <v>59</v>
      </c>
    </row>
    <row r="42" spans="1:10" ht="15">
      <c r="A42" s="53" t="s">
        <v>33</v>
      </c>
      <c r="B42" s="54"/>
      <c r="C42" s="12">
        <f>C41</f>
        <v>16.2</v>
      </c>
      <c r="D42" s="19"/>
      <c r="E42" s="35"/>
      <c r="F42" s="20"/>
      <c r="G42" s="11"/>
      <c r="H42" s="11"/>
      <c r="I42" s="44">
        <f>I41</f>
        <v>152</v>
      </c>
      <c r="J42" s="20"/>
    </row>
    <row r="43" spans="1:10" ht="24.75" customHeight="1">
      <c r="A43" s="88" t="s">
        <v>60</v>
      </c>
      <c r="B43" s="89"/>
      <c r="C43" s="8">
        <v>17.1</v>
      </c>
      <c r="D43" s="8">
        <v>17.1</v>
      </c>
      <c r="E43" s="32">
        <v>15.1</v>
      </c>
      <c r="F43" s="11">
        <v>2007</v>
      </c>
      <c r="G43" s="10" t="s">
        <v>25</v>
      </c>
      <c r="H43" s="10" t="s">
        <v>28</v>
      </c>
      <c r="I43" s="41">
        <v>312</v>
      </c>
      <c r="J43" s="11" t="s">
        <v>61</v>
      </c>
    </row>
    <row r="44" spans="1:10" ht="15">
      <c r="A44" s="53" t="s">
        <v>33</v>
      </c>
      <c r="B44" s="54"/>
      <c r="C44" s="12">
        <f>SUM(C43)</f>
        <v>17.1</v>
      </c>
      <c r="D44" s="8" t="s">
        <v>62</v>
      </c>
      <c r="E44" s="8"/>
      <c r="F44" s="11" t="s">
        <v>62</v>
      </c>
      <c r="G44" s="10" t="s">
        <v>62</v>
      </c>
      <c r="H44" s="10" t="s">
        <v>62</v>
      </c>
      <c r="I44" s="42">
        <f>SUM(I43)</f>
        <v>312</v>
      </c>
      <c r="J44" s="11" t="s">
        <v>62</v>
      </c>
    </row>
    <row r="45" spans="1:10" ht="15">
      <c r="A45" s="55" t="s">
        <v>63</v>
      </c>
      <c r="B45" s="55"/>
      <c r="C45" s="24">
        <f>C16+C17+C18+C20+C21+C22+C25+C26+C27+C28+C35+C39+C41+C43</f>
        <v>253.85</v>
      </c>
      <c r="D45" s="25"/>
      <c r="E45" s="38">
        <f>E16+E17+E18+E20+E21+E22+E25+E26+E27+E28+E35+E39+E41+E43</f>
        <v>228.6</v>
      </c>
      <c r="F45" s="25"/>
      <c r="G45" s="25"/>
      <c r="H45" s="25"/>
      <c r="I45" s="26">
        <f>SUM(I16+I17+I18+I20+I21+I22+I25+I26+I27+I28+I35+I39+I41+I43)</f>
        <v>4119</v>
      </c>
      <c r="J45" s="25"/>
    </row>
    <row r="46" spans="1:10" ht="15">
      <c r="A46" s="55" t="s">
        <v>64</v>
      </c>
      <c r="B46" s="55"/>
      <c r="C46" s="24">
        <f>C15+C24+C30+C31+C32+C33+C34+C37+C38</f>
        <v>225.8</v>
      </c>
      <c r="D46" s="24"/>
      <c r="E46" s="39">
        <f>E15+E24+E30+E31+E32+E33+E34+E37+E38</f>
        <v>220.1</v>
      </c>
      <c r="F46" s="25"/>
      <c r="G46" s="25"/>
      <c r="H46" s="25"/>
      <c r="I46" s="26">
        <f>SUM(I15+I24+I30+I31+I32+I33+I34+I37+I38)</f>
        <v>4000</v>
      </c>
      <c r="J46" s="25"/>
    </row>
    <row r="47" spans="1:10" ht="15">
      <c r="A47" s="55" t="s">
        <v>65</v>
      </c>
      <c r="B47" s="55"/>
      <c r="C47" s="24">
        <f>SUM(C45+C46)</f>
        <v>479.65</v>
      </c>
      <c r="D47" s="25"/>
      <c r="E47" s="38">
        <f>SUM(E45+E46)</f>
        <v>448.7</v>
      </c>
      <c r="F47" s="25"/>
      <c r="G47" s="25"/>
      <c r="H47" s="25"/>
      <c r="I47" s="27">
        <f>SUM(I45+I46)</f>
        <v>8119</v>
      </c>
      <c r="J47" s="25" t="s">
        <v>62</v>
      </c>
    </row>
    <row r="51" ht="15">
      <c r="C51" t="s">
        <v>68</v>
      </c>
    </row>
    <row r="64" ht="15">
      <c r="A64" t="s">
        <v>66</v>
      </c>
    </row>
    <row r="65" ht="15">
      <c r="A65" t="s">
        <v>67</v>
      </c>
    </row>
  </sheetData>
  <mergeCells count="54">
    <mergeCell ref="A7:B7"/>
    <mergeCell ref="A8:I8"/>
    <mergeCell ref="F5:J5"/>
    <mergeCell ref="F6:J6"/>
    <mergeCell ref="A1:B1"/>
    <mergeCell ref="A3:B3"/>
    <mergeCell ref="A4:B4"/>
    <mergeCell ref="A5:B5"/>
    <mergeCell ref="A6:B6"/>
    <mergeCell ref="A19:B19"/>
    <mergeCell ref="A9:I9"/>
    <mergeCell ref="A10:I10"/>
    <mergeCell ref="A12:B12"/>
    <mergeCell ref="G12:H12"/>
    <mergeCell ref="A13:B13"/>
    <mergeCell ref="A14:B14"/>
    <mergeCell ref="A15:B15"/>
    <mergeCell ref="A16:B16"/>
    <mergeCell ref="A17:B17"/>
    <mergeCell ref="A18:B18"/>
    <mergeCell ref="E12:E14"/>
    <mergeCell ref="C12:D13"/>
    <mergeCell ref="A31:B31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9:B39"/>
    <mergeCell ref="A40:B40"/>
    <mergeCell ref="A41:B41"/>
    <mergeCell ref="A42:B42"/>
    <mergeCell ref="F1:J1"/>
    <mergeCell ref="F2:J2"/>
    <mergeCell ref="F3:J3"/>
    <mergeCell ref="F4:J4"/>
    <mergeCell ref="A38:B38"/>
    <mergeCell ref="A32:B32"/>
    <mergeCell ref="A33:B33"/>
    <mergeCell ref="A34:B34"/>
    <mergeCell ref="A35:B35"/>
    <mergeCell ref="A36:B36"/>
    <mergeCell ref="A37:B37"/>
    <mergeCell ref="A26:B26"/>
    <mergeCell ref="A43:B43"/>
    <mergeCell ref="A44:B44"/>
    <mergeCell ref="A45:B45"/>
    <mergeCell ref="A46:B46"/>
    <mergeCell ref="A47:B4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2015-09-30T07:35:03Z</dcterms:modified>
  <cp:category/>
  <cp:version/>
  <cp:contentType/>
  <cp:contentStatus/>
</cp:coreProperties>
</file>