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14805" windowHeight="7290" tabRatio="989" activeTab="9"/>
  </bookViews>
  <sheets>
    <sheet name="Пр2" sheetId="1" r:id="rId1"/>
    <sheet name="Пр3" sheetId="2" r:id="rId2"/>
    <sheet name="Пр3 15-150" sheetId="3" state="hidden" r:id="rId3"/>
    <sheet name="Пр3 150-670" sheetId="4" state="hidden" r:id="rId4"/>
    <sheet name="Пр3 670-8900" sheetId="5" state="hidden" r:id="rId5"/>
    <sheet name="Пр4" sheetId="6" r:id="rId6"/>
    <sheet name="Пр4 15-150" sheetId="7" state="hidden" r:id="rId7"/>
    <sheet name="Пр4 150-670" sheetId="8" state="hidden" r:id="rId8"/>
    <sheet name="Пр4 670-8900" sheetId="9" state="hidden" r:id="rId9"/>
    <sheet name="Пр5" sheetId="10" r:id="rId10"/>
    <sheet name="Пр6" sheetId="11" r:id="rId11"/>
    <sheet name="Пр7" sheetId="12" r:id="rId12"/>
    <sheet name="Пр8" sheetId="13" r:id="rId13"/>
    <sheet name="Приложение 8 9 м" sheetId="14" state="hidden" r:id="rId14"/>
    <sheet name="Приложение 9 9 мес" sheetId="15" state="hidden" r:id="rId15"/>
    <sheet name="Пр9" sheetId="16" r:id="rId16"/>
  </sheets>
  <definedNames>
    <definedName name="_xlnm.Print_Area" localSheetId="0">'Пр2'!$B$1:$J$20</definedName>
    <definedName name="_xlnm.Print_Area" localSheetId="1">'Пр3'!$B$1:$G$31</definedName>
    <definedName name="_xlnm.Print_Area" localSheetId="3">'Пр3 150-670'!$B$1:$G$30</definedName>
    <definedName name="_xlnm.Print_Area" localSheetId="2">'Пр3 15-150'!$B$1:$G$30</definedName>
    <definedName name="_xlnm.Print_Area" localSheetId="4">'Пр3 670-8900'!$B$1:$G$30</definedName>
    <definedName name="_xlnm.Print_Area" localSheetId="5">'Пр4'!$B$1:$G$31</definedName>
    <definedName name="_xlnm.Print_Area" localSheetId="7">'Пр4 150-670'!$B$1:$G$29</definedName>
    <definedName name="_xlnm.Print_Area" localSheetId="6">'Пр4 15-150'!$B$1:$G$29</definedName>
    <definedName name="_xlnm.Print_Area" localSheetId="8">'Пр4 670-8900'!$B$1:$G$29</definedName>
    <definedName name="_xlnm.Print_Area" localSheetId="9">'Пр5'!$B$1:$F$36</definedName>
    <definedName name="_xlnm.Print_Area" localSheetId="10">'Пр6'!$B$1:$E$12</definedName>
    <definedName name="_xlnm.Print_Area" localSheetId="11">'Пр7'!$B$1:$G$18</definedName>
    <definedName name="_xlnm.Print_Area" localSheetId="12">'Пр8'!$B$1:$L$29</definedName>
    <definedName name="_xlnm.Print_Area" localSheetId="15">'Пр9'!$B$1:$J$29</definedName>
    <definedName name="_xlnm.Print_Area" localSheetId="13">'Приложение 8 9 м'!$B$1:$L$25</definedName>
    <definedName name="_xlnm.Print_Area" localSheetId="14">'Приложение 9 9 мес'!$B$1:$I$25</definedName>
  </definedNames>
  <calcPr fullCalcOnLoad="1"/>
</workbook>
</file>

<file path=xl/sharedStrings.xml><?xml version="1.0" encoding="utf-8"?>
<sst xmlns="http://schemas.openxmlformats.org/spreadsheetml/2006/main" count="599" uniqueCount="172">
  <si>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</si>
  <si>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С1</t>
  </si>
  <si>
    <t>Наименование стандартизированных тарифных ставок</t>
  </si>
  <si>
    <t>Единица измерения</t>
  </si>
  <si>
    <t>Стандартизированные тарифные ставки</t>
  </si>
  <si>
    <t>по постоянной схеме</t>
  </si>
  <si>
    <t>по временной схеме</t>
  </si>
  <si>
    <t>СТАНДАРТИЗИРОВАННЫЕ ТАРИФНЫЕ СТАВКИ</t>
  </si>
  <si>
    <t>для расчета платы за технологическое присоединение</t>
  </si>
  <si>
    <t>к территориальным распределительным сетям на уровне</t>
  </si>
  <si>
    <t>рублей/кВт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</si>
  <si>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</si>
  <si>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С1.1</t>
  </si>
  <si>
    <t>С1.2</t>
  </si>
  <si>
    <t>С1.3</t>
  </si>
  <si>
    <t>С1.4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</si>
  <si>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</si>
  <si>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</si>
  <si>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</si>
  <si>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</si>
  <si>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С2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</si>
  <si>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</si>
  <si>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</si>
  <si>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С3</t>
  </si>
  <si>
    <t>Стандартизированная тарифная ставка на покрытие расходов сетевой организации на строительство подстанций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</si>
  <si>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>С4</t>
  </si>
  <si>
    <t>Ставки платы ,  и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</si>
  <si>
    <t>Наименование мероприятий</t>
  </si>
  <si>
    <t>Распределение необходимой валовой выручки &lt;*&gt;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</si>
  <si>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</si>
  <si>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</si>
  <si>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</si>
  <si>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2.</t>
  </si>
  <si>
    <t>3.</t>
  </si>
  <si>
    <t>4.</t>
  </si>
  <si>
    <t>5.</t>
  </si>
  <si>
    <t>6.</t>
  </si>
  <si>
    <t>Подготовка и выдача сетевой организацией технических условий заявителю:</t>
  </si>
  <si>
    <t>Разработка сетевой организацией проектной документации по строительству "последней мили"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</si>
  <si>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</si>
  <si>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</si>
  <si>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</si>
  <si>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</si>
  <si>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</si>
  <si>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</si>
  <si>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Проверка сетевой организацией выполнения заявителем технических условий: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</si>
  <si>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</si>
  <si>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</si>
  <si>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РАСХОДЫ НА МЕРОПРИЯТИЯ,</t>
  </si>
  <si>
    <t>&lt;*&gt;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</si>
  <si>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Показатели</t>
  </si>
  <si>
    <t>РАСЧЕТ</t>
  </si>
  <si>
    <t>необходимой валовой выручки сетевой организации</t>
  </si>
  <si>
    <t>на технологическое присоединение</t>
  </si>
  <si>
    <t>(тыс.рублей)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</si>
  <si>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</si>
  <si>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</si>
  <si>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</si>
  <si>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</si>
  <si>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</si>
  <si>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</si>
  <si>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</si>
  <si>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</si>
  <si>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</si>
  <si>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</si>
  <si>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</si>
  <si>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</si>
  <si>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</si>
  <si>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</si>
  <si>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</si>
  <si>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</si>
  <si>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</si>
  <si>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</si>
  <si>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</si>
  <si>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</si>
  <si>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</si>
  <si>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</si>
  <si>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</si>
  <si>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Итого (размер необходимой валовой выручки)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</si>
  <si>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</si>
  <si>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</si>
  <si>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</si>
  <si>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</si>
  <si>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</si>
  <si>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ФАКТИЧЕСКИЕ СРЕДНИЕ ДАННЫЕ</t>
  </si>
  <si>
    <t>о присоединенных объемах максимальной мощности</t>
  </si>
  <si>
    <t>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</si>
  <si>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</si>
  <si>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</si>
  <si>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</si>
  <si>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</si>
  <si>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</si>
  <si>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</si>
  <si>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</si>
  <si>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</si>
  <si>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о длине линий электропередачи и об объемах максимальной</t>
  </si>
  <si>
    <t>мощности построенных объектов за 3 предыдущих года</t>
  </si>
  <si>
    <t>по каждому мероприятию</t>
  </si>
  <si>
    <t>Категория заявителей</t>
  </si>
  <si>
    <t>Количество договоров (штук)</t>
  </si>
  <si>
    <t>35 кВ и выше</t>
  </si>
  <si>
    <t>Максимальная мощность (кВт)</t>
  </si>
  <si>
    <t>Стоимость договоров (без НДС) (тыс. рублей)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</si>
  <si>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</si>
  <si>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</si>
  <si>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</si>
  <si>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</si>
  <si>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</si>
  <si>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</si>
  <si>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</si>
  <si>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</si>
  <si>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</si>
  <si>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</si>
  <si>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</si>
  <si>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</si>
  <si>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ИНФОРМАЦИЯ</t>
  </si>
  <si>
    <t>об осуществлении технологического присоединения</t>
  </si>
  <si>
    <t>Количество заявок (штук)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</si>
  <si>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присоединения.".</t>
  </si>
  <si>
    <t>о поданных заявках на технологическое присоединение</t>
  </si>
  <si>
    <t>за текущий год</t>
  </si>
  <si>
    <t xml:space="preserve">2. Сокращенное наименование </t>
  </si>
  <si>
    <t>по договорам, заключенным за  9 месяцев 2015  года.</t>
  </si>
  <si>
    <t xml:space="preserve">5. ИНН  </t>
  </si>
  <si>
    <t xml:space="preserve">6. КПП </t>
  </si>
  <si>
    <t>от 15 до 150 кВт</t>
  </si>
  <si>
    <t>от 150 до 670 кВт</t>
  </si>
  <si>
    <t>на уровне напряжения 0,4</t>
  </si>
  <si>
    <t>на уровне напряжения 6-10</t>
  </si>
  <si>
    <t>осуществляемые при технологическом присоединении в диапазоне от 15 до 150 кВт</t>
  </si>
  <si>
    <t>осуществляемые при технологическом присоединении в диапазоне от 150 до 670 кВт</t>
  </si>
  <si>
    <t xml:space="preserve">3. Место нахождения </t>
  </si>
  <si>
    <t>4. Адрес юридического лица</t>
  </si>
  <si>
    <t xml:space="preserve">8. Адрес электронной почты:           </t>
  </si>
  <si>
    <t xml:space="preserve">9. Контактный телефон:                     </t>
  </si>
  <si>
    <t xml:space="preserve">10. Факс:                                                   </t>
  </si>
  <si>
    <t>АО "Дагестанская сетевая компания"</t>
  </si>
  <si>
    <t>ПРОГНОЗНЫЕ СВЕДЕНИЯ</t>
  </si>
  <si>
    <t>о расходах за технологическое присоединение</t>
  </si>
  <si>
    <t>1. Полное наименование                     АО "Дагестанская сетевая компания"</t>
  </si>
  <si>
    <t>АО "ДСК"</t>
  </si>
  <si>
    <t>Республика Дагестан г.Махачкала ул.Дахадаева 73а</t>
  </si>
  <si>
    <t xml:space="preserve">7. Управляющий директор директор                          </t>
  </si>
  <si>
    <t>Муртазали Магомедович Муртазалиев.</t>
  </si>
  <si>
    <t>priem@dsk-mrsk,ru</t>
  </si>
  <si>
    <t>66-32-59</t>
  </si>
  <si>
    <t>на 2019 год</t>
  </si>
  <si>
    <t>от 670 до 8900 кВт</t>
  </si>
  <si>
    <t>осуществляемые при технологическом присоединении в диапазоне от 670 до 8900 кВт</t>
  </si>
  <si>
    <t>АО "Дагестанская сетевая компания" на 2019 год</t>
  </si>
  <si>
    <t>этот лист не заполняем</t>
  </si>
  <si>
    <t>Приложение N 2</t>
  </si>
  <si>
    <t>к стандартам раскрытия информации</t>
  </si>
  <si>
    <t>субъектами оптового и розничных</t>
  </si>
  <si>
    <t>рынков электрической энергии</t>
  </si>
  <si>
    <t>Приложение N 3</t>
  </si>
  <si>
    <t>Приложение N 4</t>
  </si>
  <si>
    <t>Приложение N 5</t>
  </si>
  <si>
    <t>Приложение N 6</t>
  </si>
  <si>
    <t>Приложение N 7</t>
  </si>
  <si>
    <t>Приложение N 8</t>
  </si>
  <si>
    <t>Приложение N 9</t>
  </si>
  <si>
    <t>Примечание:</t>
  </si>
  <si>
    <t>В соответствии с Методическими указаниями по определению размера платы за технологическое присоединение к электрическим сетям, утвержденными Приказом ФАС России от 29.08.2017 №1135/17 стандартизированные тарифные ставки рассчитываются регулирующим органом на основании сводной информации, представленной территориальными сетевыми организациями в соответствии с приложениями к Методическим указаниям, раздельно для случаев технологического присоединения на территории городских населенных пунктов и территорий, не относящихся к территориям городских населенных пунктов.</t>
  </si>
  <si>
    <t>осуществляемые при технологическом присоединении</t>
  </si>
  <si>
    <t>Приказ ФСТ России от 11.09.2012 №209-э/1 утратил силу в связи с изданием Приказа ФАС России от 29.08.2017 №1135/17</t>
  </si>
  <si>
    <t>Ожидаемые данные за 2018 год</t>
  </si>
  <si>
    <t>Плановые показатели на 2019 год</t>
  </si>
  <si>
    <t>к территориальным распределительным сетям</t>
  </si>
  <si>
    <t>за текущий год (8 месяцев 2018г.)</t>
  </si>
  <si>
    <t>по договорам, заключенным за текущий год (8 месяцев 2018г.)</t>
  </si>
  <si>
    <t>8(722)51-87-70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</si>
</sst>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u val="single"/>
      <sz val="11"/>
      <color indexed="12"/>
      <name val="Arial Narrow"/>
      <family val="2"/>
    </font>
    <font>
      <b/>
      <sz val="16"/>
      <color indexed="10"/>
      <name val="Arial Narrow"/>
      <family val="2"/>
    </font>
    <font>
      <b/>
      <i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10"/>
      <name val="Arial Narrow"/>
      <family val="2"/>
    </font>
    <font>
      <b/>
      <sz val="18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u val="single"/>
      <sz val="11"/>
      <color theme="10"/>
      <name val="Arial Narrow"/>
      <family val="2"/>
    </font>
    <font>
      <b/>
      <sz val="16"/>
      <color rgb="FFFF0000"/>
      <name val="Arial Narrow"/>
      <family val="2"/>
    </font>
    <font>
      <b/>
      <i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8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45" fillId="0" borderId="0" xfId="42" applyFont="1" applyFill="1" applyAlignment="1">
      <alignment/>
    </xf>
    <xf numFmtId="0" fontId="46" fillId="0" borderId="0" xfId="0" applyFont="1" applyAlignment="1">
      <alignment/>
    </xf>
    <xf numFmtId="0" fontId="44" fillId="0" borderId="0" xfId="0" applyFont="1" applyAlignment="1">
      <alignment horizontal="left" vertical="top"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left" vertical="top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top"/>
    </xf>
    <xf numFmtId="4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wrapText="1"/>
    </xf>
    <xf numFmtId="0" fontId="47" fillId="0" borderId="10" xfId="0" applyFont="1" applyBorder="1" applyAlignment="1">
      <alignment wrapText="1"/>
    </xf>
    <xf numFmtId="49" fontId="47" fillId="0" borderId="10" xfId="0" applyNumberFormat="1" applyFont="1" applyBorder="1" applyAlignment="1">
      <alignment wrapText="1"/>
    </xf>
    <xf numFmtId="4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/>
    </xf>
    <xf numFmtId="4" fontId="44" fillId="0" borderId="10" xfId="0" applyNumberFormat="1" applyFont="1" applyBorder="1" applyAlignment="1">
      <alignment horizontal="center"/>
    </xf>
    <xf numFmtId="0" fontId="44" fillId="0" borderId="0" xfId="0" applyFont="1" applyAlignment="1">
      <alignment horizontal="center" vertical="top"/>
    </xf>
    <xf numFmtId="3" fontId="44" fillId="0" borderId="0" xfId="0" applyNumberFormat="1" applyFont="1" applyAlignment="1">
      <alignment/>
    </xf>
    <xf numFmtId="0" fontId="48" fillId="0" borderId="0" xfId="0" applyFont="1" applyAlignment="1">
      <alignment horizontal="right"/>
    </xf>
    <xf numFmtId="3" fontId="44" fillId="0" borderId="0" xfId="0" applyNumberFormat="1" applyFont="1" applyAlignment="1">
      <alignment horizontal="center" vertical="center"/>
    </xf>
    <xf numFmtId="0" fontId="44" fillId="0" borderId="0" xfId="0" applyFont="1" applyAlignment="1">
      <alignment vertical="top"/>
    </xf>
    <xf numFmtId="0" fontId="44" fillId="0" borderId="10" xfId="0" applyFont="1" applyBorder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top"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44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44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left" vertical="top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/>
    </xf>
    <xf numFmtId="3" fontId="44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44" fillId="0" borderId="0" xfId="0" applyFont="1" applyFill="1" applyAlignment="1">
      <alignment horizontal="left" wrapText="1"/>
    </xf>
    <xf numFmtId="0" fontId="51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top" wrapText="1"/>
    </xf>
    <xf numFmtId="0" fontId="44" fillId="0" borderId="11" xfId="0" applyFont="1" applyBorder="1" applyAlignment="1">
      <alignment horizontal="center" vertical="top"/>
    </xf>
    <xf numFmtId="0" fontId="44" fillId="0" borderId="12" xfId="0" applyFont="1" applyBorder="1" applyAlignment="1">
      <alignment horizontal="center" vertical="top"/>
    </xf>
    <xf numFmtId="0" fontId="44" fillId="0" borderId="13" xfId="0" applyFont="1" applyBorder="1" applyAlignment="1">
      <alignment horizontal="center" vertical="top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iem@dsk-mrsk,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4"/>
  <sheetViews>
    <sheetView view="pageBreakPreview" zoomScale="90" zoomScaleSheetLayoutView="90" zoomScalePageLayoutView="0" workbookViewId="0" topLeftCell="A1">
      <selection activeCell="E19" sqref="E19"/>
    </sheetView>
  </sheetViews>
  <sheetFormatPr defaultColWidth="9.140625" defaultRowHeight="15"/>
  <cols>
    <col min="1" max="1" width="5.7109375" style="38" customWidth="1"/>
    <col min="2" max="2" width="9.140625" style="38" customWidth="1"/>
    <col min="3" max="3" width="21.28125" style="38" customWidth="1"/>
    <col min="4" max="8" width="9.140625" style="38" customWidth="1"/>
    <col min="9" max="9" width="13.7109375" style="38" customWidth="1"/>
    <col min="10" max="10" width="5.7109375" style="38" customWidth="1"/>
    <col min="11" max="16384" width="9.140625" style="38" customWidth="1"/>
  </cols>
  <sheetData>
    <row r="1" ht="16.5">
      <c r="H1" s="38" t="s">
        <v>151</v>
      </c>
    </row>
    <row r="2" ht="16.5">
      <c r="H2" s="38" t="s">
        <v>152</v>
      </c>
    </row>
    <row r="3" ht="16.5">
      <c r="H3" s="38" t="s">
        <v>153</v>
      </c>
    </row>
    <row r="4" ht="16.5">
      <c r="H4" s="38" t="s">
        <v>154</v>
      </c>
    </row>
    <row r="6" spans="2:10" ht="16.5">
      <c r="B6" s="48" t="s">
        <v>137</v>
      </c>
      <c r="C6" s="48"/>
      <c r="D6" s="48"/>
      <c r="E6" s="48"/>
      <c r="F6" s="48"/>
      <c r="G6" s="48"/>
      <c r="H6" s="48"/>
      <c r="I6" s="48"/>
      <c r="J6" s="48"/>
    </row>
    <row r="7" spans="2:10" ht="16.5">
      <c r="B7" s="48" t="s">
        <v>138</v>
      </c>
      <c r="C7" s="48"/>
      <c r="D7" s="48"/>
      <c r="E7" s="48"/>
      <c r="F7" s="48"/>
      <c r="G7" s="48"/>
      <c r="H7" s="48"/>
      <c r="I7" s="48"/>
      <c r="J7" s="48"/>
    </row>
    <row r="8" spans="2:10" ht="16.5">
      <c r="B8" s="48" t="s">
        <v>149</v>
      </c>
      <c r="C8" s="48"/>
      <c r="D8" s="48"/>
      <c r="E8" s="48"/>
      <c r="F8" s="48"/>
      <c r="G8" s="48"/>
      <c r="H8" s="48"/>
      <c r="I8" s="48"/>
      <c r="J8" s="48"/>
    </row>
    <row r="9" spans="2:9" ht="16.5">
      <c r="B9" s="46"/>
      <c r="C9" s="46"/>
      <c r="D9" s="46"/>
      <c r="E9" s="46"/>
      <c r="F9" s="46"/>
      <c r="G9" s="46"/>
      <c r="H9" s="46"/>
      <c r="I9" s="46"/>
    </row>
    <row r="10" spans="2:10" ht="33.75" customHeight="1">
      <c r="B10" s="47" t="s">
        <v>139</v>
      </c>
      <c r="C10" s="47"/>
      <c r="D10" s="47"/>
      <c r="E10" s="47"/>
      <c r="F10" s="47"/>
      <c r="G10" s="47"/>
      <c r="H10" s="47"/>
      <c r="I10" s="47"/>
      <c r="J10" s="47"/>
    </row>
    <row r="11" spans="2:10" ht="16.5">
      <c r="B11" s="6" t="s">
        <v>121</v>
      </c>
      <c r="C11" s="6"/>
      <c r="D11" s="6"/>
      <c r="E11" s="6" t="s">
        <v>140</v>
      </c>
      <c r="F11" s="6"/>
      <c r="G11" s="6"/>
      <c r="H11" s="6"/>
      <c r="I11" s="6"/>
      <c r="J11" s="6"/>
    </row>
    <row r="12" spans="2:10" ht="29.25" customHeight="1">
      <c r="B12" s="6" t="s">
        <v>131</v>
      </c>
      <c r="C12" s="6"/>
      <c r="D12" s="6" t="s">
        <v>141</v>
      </c>
      <c r="E12" s="6"/>
      <c r="F12" s="6"/>
      <c r="G12" s="6"/>
      <c r="H12" s="6"/>
      <c r="I12" s="6"/>
      <c r="J12" s="6"/>
    </row>
    <row r="13" spans="2:10" ht="16.5">
      <c r="B13" s="6" t="s">
        <v>132</v>
      </c>
      <c r="C13" s="6"/>
      <c r="D13" s="6" t="s">
        <v>141</v>
      </c>
      <c r="E13" s="6"/>
      <c r="F13" s="6"/>
      <c r="G13" s="6"/>
      <c r="H13" s="6"/>
      <c r="I13" s="6"/>
      <c r="J13" s="6"/>
    </row>
    <row r="14" spans="2:10" ht="16.5">
      <c r="B14" s="6" t="s">
        <v>123</v>
      </c>
      <c r="C14" s="6"/>
      <c r="D14" s="6"/>
      <c r="E14" s="6"/>
      <c r="F14" s="6"/>
      <c r="G14" s="6"/>
      <c r="H14" s="6"/>
      <c r="I14" s="6"/>
      <c r="J14" s="6"/>
    </row>
    <row r="15" spans="2:10" ht="16.5">
      <c r="B15" s="6" t="s">
        <v>124</v>
      </c>
      <c r="C15" s="6"/>
      <c r="D15" s="6"/>
      <c r="E15" s="6"/>
      <c r="F15" s="6"/>
      <c r="G15" s="6"/>
      <c r="H15" s="6"/>
      <c r="I15" s="6"/>
      <c r="J15" s="6"/>
    </row>
    <row r="16" spans="2:10" ht="16.5">
      <c r="B16" s="6" t="s">
        <v>142</v>
      </c>
      <c r="C16" s="6"/>
      <c r="D16" s="6"/>
      <c r="E16" s="6" t="s">
        <v>143</v>
      </c>
      <c r="F16" s="6"/>
      <c r="G16" s="6"/>
      <c r="H16" s="6"/>
      <c r="I16" s="6"/>
      <c r="J16" s="6"/>
    </row>
    <row r="17" spans="2:10" ht="16.5">
      <c r="B17" s="6" t="s">
        <v>133</v>
      </c>
      <c r="C17" s="6"/>
      <c r="D17" s="6"/>
      <c r="E17" s="7" t="s">
        <v>144</v>
      </c>
      <c r="F17" s="6"/>
      <c r="G17" s="6"/>
      <c r="H17" s="6"/>
      <c r="I17" s="6"/>
      <c r="J17" s="6"/>
    </row>
    <row r="18" spans="2:10" ht="16.5">
      <c r="B18" s="6" t="s">
        <v>134</v>
      </c>
      <c r="C18" s="6"/>
      <c r="D18" s="6"/>
      <c r="E18" s="6" t="s">
        <v>145</v>
      </c>
      <c r="F18" s="6"/>
      <c r="G18" s="6"/>
      <c r="H18" s="6"/>
      <c r="I18" s="6"/>
      <c r="J18" s="6"/>
    </row>
    <row r="19" spans="2:10" ht="16.5">
      <c r="B19" s="6" t="s">
        <v>135</v>
      </c>
      <c r="C19" s="6"/>
      <c r="D19" s="6"/>
      <c r="E19" s="6" t="s">
        <v>171</v>
      </c>
      <c r="F19" s="6"/>
      <c r="G19" s="6"/>
      <c r="H19" s="6"/>
      <c r="I19" s="6"/>
      <c r="J19" s="6"/>
    </row>
    <row r="24" ht="20.25">
      <c r="B24" s="8"/>
    </row>
  </sheetData>
  <sheetProtection/>
  <mergeCells count="5">
    <mergeCell ref="B9:I9"/>
    <mergeCell ref="B10:J10"/>
    <mergeCell ref="B6:J6"/>
    <mergeCell ref="B7:J7"/>
    <mergeCell ref="B8:J8"/>
  </mergeCells>
  <hyperlinks>
    <hyperlink ref="E17" r:id="rId1" display="priem@dsk-mrsk,ru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6"/>
  <sheetViews>
    <sheetView tabSelected="1" view="pageBreakPreview" zoomScaleSheetLayoutView="100" zoomScalePageLayoutView="0" workbookViewId="0" topLeftCell="A1">
      <selection activeCell="E11" sqref="E11"/>
    </sheetView>
  </sheetViews>
  <sheetFormatPr defaultColWidth="9.140625" defaultRowHeight="15"/>
  <cols>
    <col min="1" max="1" width="9.140625" style="5" customWidth="1"/>
    <col min="2" max="2" width="5.7109375" style="5" customWidth="1"/>
    <col min="3" max="3" width="59.57421875" style="5" customWidth="1"/>
    <col min="4" max="5" width="15.7109375" style="5" customWidth="1"/>
    <col min="6" max="6" width="2.8515625" style="5" customWidth="1"/>
    <col min="7" max="16384" width="9.140625" style="5" customWidth="1"/>
  </cols>
  <sheetData>
    <row r="1" ht="16.5">
      <c r="D1" s="5" t="s">
        <v>157</v>
      </c>
    </row>
    <row r="2" ht="16.5">
      <c r="D2" s="5" t="s">
        <v>152</v>
      </c>
    </row>
    <row r="3" ht="16.5">
      <c r="D3" s="5" t="s">
        <v>153</v>
      </c>
    </row>
    <row r="4" ht="16.5">
      <c r="D4" s="5" t="s">
        <v>154</v>
      </c>
    </row>
    <row r="6" spans="2:5" ht="16.5">
      <c r="B6" s="46" t="s">
        <v>51</v>
      </c>
      <c r="C6" s="46"/>
      <c r="D6" s="46"/>
      <c r="E6" s="46"/>
    </row>
    <row r="7" spans="2:5" ht="16.5">
      <c r="B7" s="46" t="s">
        <v>52</v>
      </c>
      <c r="C7" s="46"/>
      <c r="D7" s="46"/>
      <c r="E7" s="46"/>
    </row>
    <row r="8" spans="2:5" ht="16.5">
      <c r="B8" s="46" t="s">
        <v>53</v>
      </c>
      <c r="C8" s="46"/>
      <c r="D8" s="46"/>
      <c r="E8" s="46"/>
    </row>
    <row r="9" ht="16.5">
      <c r="E9" s="25" t="s">
        <v>54</v>
      </c>
    </row>
    <row r="10" spans="2:8" ht="49.5">
      <c r="B10" s="56" t="s">
        <v>50</v>
      </c>
      <c r="C10" s="56"/>
      <c r="D10" s="41" t="s">
        <v>166</v>
      </c>
      <c r="E10" s="41" t="s">
        <v>167</v>
      </c>
      <c r="H10" s="33"/>
    </row>
    <row r="11" spans="2:8" ht="30.75" customHeight="1">
      <c r="B11" s="55" t="s">
        <v>31</v>
      </c>
      <c r="C11" s="12" t="s">
        <v>55</v>
      </c>
      <c r="D11" s="45">
        <f>D13+D14+D15+D16+D17+D28</f>
        <v>6512.6691</v>
      </c>
      <c r="E11" s="45">
        <f>E13+E14+E15+E16+E17+E28</f>
        <v>6812.251878600001</v>
      </c>
      <c r="F11" s="24"/>
      <c r="H11" s="30"/>
    </row>
    <row r="12" spans="2:8" ht="16.5">
      <c r="B12" s="55"/>
      <c r="C12" s="28" t="s">
        <v>56</v>
      </c>
      <c r="D12" s="45"/>
      <c r="E12" s="45"/>
      <c r="H12" s="33"/>
    </row>
    <row r="13" spans="2:5" ht="16.5">
      <c r="B13" s="55"/>
      <c r="C13" s="28" t="s">
        <v>57</v>
      </c>
      <c r="D13" s="45">
        <f>590.08902/8*12</f>
        <v>885.1335300000001</v>
      </c>
      <c r="E13" s="45">
        <f>D13*1.046</f>
        <v>925.8496723800001</v>
      </c>
    </row>
    <row r="14" spans="2:5" ht="16.5">
      <c r="B14" s="55"/>
      <c r="C14" s="28" t="s">
        <v>58</v>
      </c>
      <c r="D14" s="45">
        <v>0</v>
      </c>
      <c r="E14" s="45">
        <v>0</v>
      </c>
    </row>
    <row r="15" spans="2:5" ht="16.5">
      <c r="B15" s="55"/>
      <c r="C15" s="28" t="s">
        <v>59</v>
      </c>
      <c r="D15" s="45">
        <f>2871.67291/8*12</f>
        <v>4307.509365</v>
      </c>
      <c r="E15" s="45">
        <f>D15*1.046</f>
        <v>4505.65479579</v>
      </c>
    </row>
    <row r="16" spans="2:5" ht="16.5">
      <c r="B16" s="55"/>
      <c r="C16" s="28" t="s">
        <v>60</v>
      </c>
      <c r="D16" s="45">
        <f>875.60816/8*12</f>
        <v>1313.41224</v>
      </c>
      <c r="E16" s="45">
        <f>D16*1.046</f>
        <v>1373.8292030400003</v>
      </c>
    </row>
    <row r="17" spans="2:5" ht="16.5">
      <c r="B17" s="55"/>
      <c r="C17" s="28" t="s">
        <v>61</v>
      </c>
      <c r="D17" s="45">
        <f>D19+D20+D21</f>
        <v>6.613964999999999</v>
      </c>
      <c r="E17" s="45">
        <f>E19+E20+E21</f>
        <v>6.91820739</v>
      </c>
    </row>
    <row r="18" spans="2:5" ht="16.5">
      <c r="B18" s="55"/>
      <c r="C18" s="28" t="s">
        <v>62</v>
      </c>
      <c r="D18" s="45"/>
      <c r="E18" s="45"/>
    </row>
    <row r="19" spans="2:5" ht="16.5">
      <c r="B19" s="55"/>
      <c r="C19" s="28" t="s">
        <v>63</v>
      </c>
      <c r="D19" s="45">
        <v>0</v>
      </c>
      <c r="E19" s="45">
        <v>0</v>
      </c>
    </row>
    <row r="20" spans="2:5" ht="33">
      <c r="B20" s="55"/>
      <c r="C20" s="16" t="s">
        <v>64</v>
      </c>
      <c r="D20" s="45">
        <v>0</v>
      </c>
      <c r="E20" s="45">
        <v>0</v>
      </c>
    </row>
    <row r="21" spans="2:5" ht="16.5">
      <c r="B21" s="55"/>
      <c r="C21" s="16" t="s">
        <v>65</v>
      </c>
      <c r="D21" s="45">
        <f>4.40931/8*12</f>
        <v>6.613964999999999</v>
      </c>
      <c r="E21" s="45">
        <f>D21*1.046</f>
        <v>6.91820739</v>
      </c>
    </row>
    <row r="22" spans="2:5" ht="16.5">
      <c r="B22" s="55"/>
      <c r="C22" s="28" t="s">
        <v>56</v>
      </c>
      <c r="D22" s="45"/>
      <c r="E22" s="45"/>
    </row>
    <row r="23" spans="2:5" ht="16.5">
      <c r="B23" s="55"/>
      <c r="C23" s="28" t="s">
        <v>66</v>
      </c>
      <c r="D23" s="45">
        <v>0</v>
      </c>
      <c r="E23" s="45">
        <v>0</v>
      </c>
    </row>
    <row r="24" spans="2:5" ht="16.5">
      <c r="B24" s="55"/>
      <c r="C24" s="28" t="s">
        <v>67</v>
      </c>
      <c r="D24" s="45">
        <v>0</v>
      </c>
      <c r="E24" s="45">
        <v>0</v>
      </c>
    </row>
    <row r="25" spans="2:7" ht="32.25" customHeight="1">
      <c r="B25" s="55"/>
      <c r="C25" s="16" t="s">
        <v>68</v>
      </c>
      <c r="D25" s="45">
        <v>0</v>
      </c>
      <c r="E25" s="45">
        <v>0</v>
      </c>
      <c r="G25" s="24"/>
    </row>
    <row r="26" spans="2:5" ht="16.5">
      <c r="B26" s="55"/>
      <c r="C26" s="28" t="s">
        <v>69</v>
      </c>
      <c r="D26" s="45">
        <v>0</v>
      </c>
      <c r="E26" s="45">
        <v>0</v>
      </c>
    </row>
    <row r="27" spans="2:5" ht="16.5">
      <c r="B27" s="55"/>
      <c r="C27" s="16" t="s">
        <v>70</v>
      </c>
      <c r="D27" s="45">
        <f>4.40931/8*12</f>
        <v>6.613964999999999</v>
      </c>
      <c r="E27" s="45">
        <f>D27*1.046</f>
        <v>6.91820739</v>
      </c>
    </row>
    <row r="28" spans="2:5" ht="16.5">
      <c r="B28" s="55"/>
      <c r="C28" s="28" t="s">
        <v>71</v>
      </c>
      <c r="D28" s="45">
        <v>0</v>
      </c>
      <c r="E28" s="45">
        <v>0</v>
      </c>
    </row>
    <row r="29" spans="2:5" ht="16.5">
      <c r="B29" s="55"/>
      <c r="C29" s="28" t="s">
        <v>56</v>
      </c>
      <c r="D29" s="45"/>
      <c r="E29" s="45"/>
    </row>
    <row r="30" spans="2:5" ht="16.5">
      <c r="B30" s="55"/>
      <c r="C30" s="28" t="s">
        <v>72</v>
      </c>
      <c r="D30" s="45">
        <v>0</v>
      </c>
      <c r="E30" s="45">
        <v>0</v>
      </c>
    </row>
    <row r="31" spans="2:5" ht="16.5">
      <c r="B31" s="55"/>
      <c r="C31" s="28" t="s">
        <v>73</v>
      </c>
      <c r="D31" s="45">
        <v>0</v>
      </c>
      <c r="E31" s="45">
        <v>0</v>
      </c>
    </row>
    <row r="32" spans="2:5" ht="16.5">
      <c r="B32" s="55"/>
      <c r="C32" s="28" t="s">
        <v>74</v>
      </c>
      <c r="D32" s="45">
        <v>0</v>
      </c>
      <c r="E32" s="45">
        <v>0</v>
      </c>
    </row>
    <row r="33" spans="2:5" ht="33">
      <c r="B33" s="55"/>
      <c r="C33" s="16" t="s">
        <v>75</v>
      </c>
      <c r="D33" s="45">
        <v>0</v>
      </c>
      <c r="E33" s="45">
        <v>0</v>
      </c>
    </row>
    <row r="34" spans="2:5" ht="66">
      <c r="B34" s="42" t="s">
        <v>32</v>
      </c>
      <c r="C34" s="12" t="s">
        <v>76</v>
      </c>
      <c r="D34" s="45">
        <v>0</v>
      </c>
      <c r="E34" s="45">
        <v>0</v>
      </c>
    </row>
    <row r="35" spans="2:8" ht="16.5">
      <c r="B35" s="42" t="s">
        <v>33</v>
      </c>
      <c r="C35" s="28" t="s">
        <v>77</v>
      </c>
      <c r="D35" s="45"/>
      <c r="E35" s="45"/>
      <c r="H35" s="26"/>
    </row>
    <row r="36" spans="2:5" ht="16.5">
      <c r="B36" s="28"/>
      <c r="C36" s="28" t="s">
        <v>78</v>
      </c>
      <c r="D36" s="45">
        <f>D11+D34+D35</f>
        <v>6512.6691</v>
      </c>
      <c r="E36" s="45">
        <f>E11+E34+E35</f>
        <v>6812.251878600001</v>
      </c>
    </row>
  </sheetData>
  <sheetProtection/>
  <mergeCells count="5">
    <mergeCell ref="B10:C10"/>
    <mergeCell ref="B6:E6"/>
    <mergeCell ref="B7:E7"/>
    <mergeCell ref="B8:E8"/>
    <mergeCell ref="B11:B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2"/>
  <sheetViews>
    <sheetView view="pageBreakPreview" zoomScale="110" zoomScaleSheetLayoutView="110" zoomScalePageLayoutView="0" workbookViewId="0" topLeftCell="A1">
      <selection activeCell="K10" sqref="K10"/>
    </sheetView>
  </sheetViews>
  <sheetFormatPr defaultColWidth="9.140625" defaultRowHeight="15"/>
  <cols>
    <col min="1" max="1" width="9.140625" style="5" customWidth="1"/>
    <col min="2" max="2" width="5.7109375" style="27" customWidth="1"/>
    <col min="3" max="3" width="46.140625" style="5" customWidth="1"/>
    <col min="4" max="5" width="18.7109375" style="5" customWidth="1"/>
    <col min="6" max="16384" width="9.140625" style="5" customWidth="1"/>
  </cols>
  <sheetData>
    <row r="1" spans="2:4" s="31" customFormat="1" ht="16.5">
      <c r="B1" s="32"/>
      <c r="D1" s="31" t="s">
        <v>158</v>
      </c>
    </row>
    <row r="2" spans="2:4" s="31" customFormat="1" ht="16.5">
      <c r="B2" s="32"/>
      <c r="D2" s="31" t="s">
        <v>152</v>
      </c>
    </row>
    <row r="3" spans="2:4" s="31" customFormat="1" ht="16.5">
      <c r="B3" s="32"/>
      <c r="D3" s="31" t="s">
        <v>153</v>
      </c>
    </row>
    <row r="4" spans="2:4" s="31" customFormat="1" ht="16.5">
      <c r="B4" s="32"/>
      <c r="D4" s="31" t="s">
        <v>154</v>
      </c>
    </row>
    <row r="6" spans="2:5" ht="16.5">
      <c r="B6" s="46" t="s">
        <v>84</v>
      </c>
      <c r="C6" s="46"/>
      <c r="D6" s="46"/>
      <c r="E6" s="46"/>
    </row>
    <row r="7" spans="2:5" ht="16.5">
      <c r="B7" s="46" t="s">
        <v>85</v>
      </c>
      <c r="C7" s="46"/>
      <c r="D7" s="46"/>
      <c r="E7" s="46"/>
    </row>
    <row r="8" spans="2:5" ht="16.5">
      <c r="B8" s="46" t="s">
        <v>86</v>
      </c>
      <c r="C8" s="46"/>
      <c r="D8" s="46"/>
      <c r="E8" s="46"/>
    </row>
    <row r="9" spans="2:7" ht="99">
      <c r="B9" s="56" t="s">
        <v>27</v>
      </c>
      <c r="C9" s="56"/>
      <c r="D9" s="43" t="s">
        <v>79</v>
      </c>
      <c r="E9" s="43" t="s">
        <v>80</v>
      </c>
      <c r="G9" s="34"/>
    </row>
    <row r="10" spans="2:5" ht="33">
      <c r="B10" s="44" t="s">
        <v>31</v>
      </c>
      <c r="C10" s="12" t="s">
        <v>81</v>
      </c>
      <c r="D10" s="14">
        <v>0</v>
      </c>
      <c r="E10" s="14">
        <v>0</v>
      </c>
    </row>
    <row r="11" spans="2:5" ht="66">
      <c r="B11" s="44" t="s">
        <v>32</v>
      </c>
      <c r="C11" s="12" t="s">
        <v>82</v>
      </c>
      <c r="D11" s="14">
        <v>0</v>
      </c>
      <c r="E11" s="14">
        <v>0</v>
      </c>
    </row>
    <row r="12" spans="2:5" ht="40.5" customHeight="1">
      <c r="B12" s="44" t="s">
        <v>33</v>
      </c>
      <c r="C12" s="12" t="s">
        <v>83</v>
      </c>
      <c r="D12" s="14">
        <v>0</v>
      </c>
      <c r="E12" s="14">
        <v>0</v>
      </c>
    </row>
  </sheetData>
  <sheetProtection/>
  <mergeCells count="4">
    <mergeCell ref="B9:C9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8"/>
  <sheetViews>
    <sheetView view="pageBreakPreview" zoomScale="110" zoomScaleSheetLayoutView="110" zoomScalePageLayoutView="0" workbookViewId="0" topLeftCell="B1">
      <selection activeCell="H11" sqref="H11"/>
    </sheetView>
  </sheetViews>
  <sheetFormatPr defaultColWidth="9.140625" defaultRowHeight="15"/>
  <cols>
    <col min="1" max="1" width="6.140625" style="5" customWidth="1"/>
    <col min="2" max="2" width="5.7109375" style="5" customWidth="1"/>
    <col min="3" max="3" width="27.7109375" style="5" customWidth="1"/>
    <col min="4" max="6" width="26.7109375" style="5" customWidth="1"/>
    <col min="7" max="7" width="4.57421875" style="5" customWidth="1"/>
    <col min="8" max="16384" width="9.140625" style="5" customWidth="1"/>
  </cols>
  <sheetData>
    <row r="1" s="35" customFormat="1" ht="16.5">
      <c r="F1" s="35" t="s">
        <v>159</v>
      </c>
    </row>
    <row r="2" s="35" customFormat="1" ht="16.5">
      <c r="F2" s="35" t="s">
        <v>152</v>
      </c>
    </row>
    <row r="3" s="35" customFormat="1" ht="16.5">
      <c r="F3" s="35" t="s">
        <v>153</v>
      </c>
    </row>
    <row r="4" s="35" customFormat="1" ht="16.5">
      <c r="F4" s="35" t="s">
        <v>154</v>
      </c>
    </row>
    <row r="6" spans="2:6" ht="16.5">
      <c r="B6" s="46" t="s">
        <v>84</v>
      </c>
      <c r="C6" s="46"/>
      <c r="D6" s="46"/>
      <c r="E6" s="46"/>
      <c r="F6" s="46"/>
    </row>
    <row r="7" spans="2:6" ht="16.5">
      <c r="B7" s="46" t="s">
        <v>95</v>
      </c>
      <c r="C7" s="46"/>
      <c r="D7" s="46"/>
      <c r="E7" s="46"/>
      <c r="F7" s="46"/>
    </row>
    <row r="8" spans="2:6" ht="16.5">
      <c r="B8" s="46" t="s">
        <v>96</v>
      </c>
      <c r="C8" s="46"/>
      <c r="D8" s="46"/>
      <c r="E8" s="46"/>
      <c r="F8" s="46"/>
    </row>
    <row r="9" spans="2:6" ht="16.5">
      <c r="B9" s="46" t="s">
        <v>97</v>
      </c>
      <c r="C9" s="46"/>
      <c r="D9" s="46"/>
      <c r="E9" s="46"/>
      <c r="F9" s="46"/>
    </row>
    <row r="10" spans="2:6" ht="115.5">
      <c r="B10" s="56" t="s">
        <v>27</v>
      </c>
      <c r="C10" s="56"/>
      <c r="D10" s="20" t="s">
        <v>87</v>
      </c>
      <c r="E10" s="20" t="s">
        <v>88</v>
      </c>
      <c r="F10" s="20" t="s">
        <v>89</v>
      </c>
    </row>
    <row r="11" spans="2:8" ht="33">
      <c r="B11" s="55" t="s">
        <v>31</v>
      </c>
      <c r="C11" s="16" t="s">
        <v>90</v>
      </c>
      <c r="D11" s="14">
        <f>D12+D13+D14</f>
        <v>0</v>
      </c>
      <c r="E11" s="14">
        <f>E12+E13+E14</f>
        <v>0</v>
      </c>
      <c r="F11" s="14">
        <f>F12+F13+F14</f>
        <v>0</v>
      </c>
      <c r="H11" s="36"/>
    </row>
    <row r="12" spans="2:6" ht="16.5">
      <c r="B12" s="55"/>
      <c r="C12" s="28" t="s">
        <v>91</v>
      </c>
      <c r="D12" s="14">
        <v>0</v>
      </c>
      <c r="E12" s="14">
        <v>0</v>
      </c>
      <c r="F12" s="14">
        <v>0</v>
      </c>
    </row>
    <row r="13" spans="2:6" ht="16.5">
      <c r="B13" s="55"/>
      <c r="C13" s="28" t="s">
        <v>92</v>
      </c>
      <c r="D13" s="14"/>
      <c r="E13" s="14"/>
      <c r="F13" s="14"/>
    </row>
    <row r="14" spans="2:6" ht="16.5">
      <c r="B14" s="55"/>
      <c r="C14" s="28" t="s">
        <v>93</v>
      </c>
      <c r="D14" s="14">
        <v>0</v>
      </c>
      <c r="E14" s="14">
        <v>0</v>
      </c>
      <c r="F14" s="14">
        <v>0</v>
      </c>
    </row>
    <row r="15" spans="2:6" ht="33">
      <c r="B15" s="55" t="s">
        <v>32</v>
      </c>
      <c r="C15" s="16" t="s">
        <v>94</v>
      </c>
      <c r="D15" s="14">
        <f>D16+D17+D18</f>
        <v>0</v>
      </c>
      <c r="E15" s="14"/>
      <c r="F15" s="14"/>
    </row>
    <row r="16" spans="2:6" ht="16.5">
      <c r="B16" s="55"/>
      <c r="C16" s="28" t="s">
        <v>91</v>
      </c>
      <c r="D16" s="14">
        <v>0</v>
      </c>
      <c r="E16" s="14">
        <v>0</v>
      </c>
      <c r="F16" s="14">
        <v>0</v>
      </c>
    </row>
    <row r="17" spans="2:6" ht="16.5">
      <c r="B17" s="55"/>
      <c r="C17" s="28" t="s">
        <v>92</v>
      </c>
      <c r="D17" s="14"/>
      <c r="E17" s="14"/>
      <c r="F17" s="14"/>
    </row>
    <row r="18" spans="2:6" ht="16.5">
      <c r="B18" s="55"/>
      <c r="C18" s="28" t="s">
        <v>93</v>
      </c>
      <c r="D18" s="14">
        <v>0</v>
      </c>
      <c r="E18" s="14">
        <v>0</v>
      </c>
      <c r="F18" s="14">
        <v>0</v>
      </c>
    </row>
  </sheetData>
  <sheetProtection/>
  <mergeCells count="7">
    <mergeCell ref="B15:B18"/>
    <mergeCell ref="B10:C10"/>
    <mergeCell ref="B6:F6"/>
    <mergeCell ref="B7:F7"/>
    <mergeCell ref="B8:F8"/>
    <mergeCell ref="B9:F9"/>
    <mergeCell ref="B11:B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9"/>
  <sheetViews>
    <sheetView view="pageBreakPreview" zoomScale="110" zoomScaleSheetLayoutView="110" zoomScalePageLayoutView="0" workbookViewId="0" topLeftCell="A1">
      <selection activeCell="N10" sqref="N10"/>
    </sheetView>
  </sheetViews>
  <sheetFormatPr defaultColWidth="9.140625" defaultRowHeight="15"/>
  <cols>
    <col min="1" max="1" width="3.421875" style="5" customWidth="1"/>
    <col min="2" max="2" width="5.7109375" style="5" customWidth="1"/>
    <col min="3" max="3" width="40.7109375" style="5" customWidth="1"/>
    <col min="4" max="6" width="8.7109375" style="5" customWidth="1"/>
    <col min="7" max="7" width="9.57421875" style="5" customWidth="1"/>
    <col min="8" max="8" width="10.00390625" style="5" customWidth="1"/>
    <col min="9" max="12" width="8.7109375" style="5" customWidth="1"/>
    <col min="13" max="16384" width="9.140625" style="5" customWidth="1"/>
  </cols>
  <sheetData>
    <row r="1" spans="9:10" s="35" customFormat="1" ht="16.5">
      <c r="I1" s="38" t="s">
        <v>160</v>
      </c>
      <c r="J1" s="38"/>
    </row>
    <row r="2" spans="9:10" s="35" customFormat="1" ht="16.5">
      <c r="I2" s="38" t="s">
        <v>152</v>
      </c>
      <c r="J2" s="38"/>
    </row>
    <row r="3" spans="9:10" s="35" customFormat="1" ht="16.5">
      <c r="I3" s="38" t="s">
        <v>153</v>
      </c>
      <c r="J3" s="38"/>
    </row>
    <row r="4" spans="9:10" s="35" customFormat="1" ht="16.5">
      <c r="I4" s="38" t="s">
        <v>154</v>
      </c>
      <c r="J4" s="38"/>
    </row>
    <row r="6" spans="2:12" ht="16.5">
      <c r="B6" s="46" t="s">
        <v>115</v>
      </c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2:12" ht="16.5">
      <c r="B7" s="46" t="s">
        <v>116</v>
      </c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2:12" ht="16.5">
      <c r="B8" s="46" t="s">
        <v>170</v>
      </c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2:12" ht="29.25" customHeight="1">
      <c r="B9" s="56" t="s">
        <v>98</v>
      </c>
      <c r="C9" s="56"/>
      <c r="D9" s="53" t="s">
        <v>99</v>
      </c>
      <c r="E9" s="53"/>
      <c r="F9" s="53"/>
      <c r="G9" s="53" t="s">
        <v>101</v>
      </c>
      <c r="H9" s="53"/>
      <c r="I9" s="53"/>
      <c r="J9" s="53" t="s">
        <v>102</v>
      </c>
      <c r="K9" s="53"/>
      <c r="L9" s="53"/>
    </row>
    <row r="10" spans="2:14" ht="30" customHeight="1">
      <c r="B10" s="56"/>
      <c r="C10" s="56"/>
      <c r="D10" s="15" t="s">
        <v>91</v>
      </c>
      <c r="E10" s="15" t="s">
        <v>92</v>
      </c>
      <c r="F10" s="20" t="s">
        <v>100</v>
      </c>
      <c r="G10" s="15" t="s">
        <v>91</v>
      </c>
      <c r="H10" s="15" t="s">
        <v>92</v>
      </c>
      <c r="I10" s="20" t="s">
        <v>100</v>
      </c>
      <c r="J10" s="15" t="s">
        <v>91</v>
      </c>
      <c r="K10" s="15" t="s">
        <v>92</v>
      </c>
      <c r="L10" s="20" t="s">
        <v>100</v>
      </c>
      <c r="N10" s="37"/>
    </row>
    <row r="11" spans="2:12" ht="16.5">
      <c r="B11" s="55" t="s">
        <v>31</v>
      </c>
      <c r="C11" s="28" t="s">
        <v>103</v>
      </c>
      <c r="D11" s="14">
        <v>4954</v>
      </c>
      <c r="E11" s="14">
        <v>73</v>
      </c>
      <c r="F11" s="14">
        <v>0</v>
      </c>
      <c r="G11" s="14">
        <v>27238</v>
      </c>
      <c r="H11" s="14">
        <v>829</v>
      </c>
      <c r="I11" s="14">
        <v>0</v>
      </c>
      <c r="J11" s="14">
        <v>2421</v>
      </c>
      <c r="K11" s="14">
        <v>47</v>
      </c>
      <c r="L11" s="14">
        <v>0</v>
      </c>
    </row>
    <row r="12" spans="2:12" ht="16.5">
      <c r="B12" s="55"/>
      <c r="C12" s="28" t="s">
        <v>104</v>
      </c>
      <c r="D12" s="14"/>
      <c r="E12" s="14"/>
      <c r="F12" s="14"/>
      <c r="G12" s="14"/>
      <c r="H12" s="14"/>
      <c r="I12" s="14"/>
      <c r="J12" s="14"/>
      <c r="K12" s="14"/>
      <c r="L12" s="14"/>
    </row>
    <row r="13" spans="2:12" ht="16.5">
      <c r="B13" s="55"/>
      <c r="C13" s="28" t="s">
        <v>105</v>
      </c>
      <c r="D13" s="14">
        <v>4954</v>
      </c>
      <c r="E13" s="14">
        <v>73</v>
      </c>
      <c r="F13" s="14">
        <v>0</v>
      </c>
      <c r="G13" s="14">
        <v>27238</v>
      </c>
      <c r="H13" s="14">
        <v>829</v>
      </c>
      <c r="I13" s="14">
        <v>0</v>
      </c>
      <c r="J13" s="14">
        <v>2421</v>
      </c>
      <c r="K13" s="14">
        <v>47</v>
      </c>
      <c r="L13" s="14">
        <v>0</v>
      </c>
    </row>
    <row r="14" spans="2:12" ht="16.5">
      <c r="B14" s="55" t="s">
        <v>32</v>
      </c>
      <c r="C14" s="28" t="s">
        <v>106</v>
      </c>
      <c r="D14" s="14">
        <v>185</v>
      </c>
      <c r="E14" s="14">
        <v>177</v>
      </c>
      <c r="F14" s="14">
        <v>0</v>
      </c>
      <c r="G14" s="14">
        <v>7948</v>
      </c>
      <c r="H14" s="14">
        <v>12202</v>
      </c>
      <c r="I14" s="14">
        <v>0</v>
      </c>
      <c r="J14" s="14">
        <v>513</v>
      </c>
      <c r="K14" s="14">
        <v>606</v>
      </c>
      <c r="L14" s="14">
        <v>0</v>
      </c>
    </row>
    <row r="15" spans="2:12" ht="16.5">
      <c r="B15" s="55"/>
      <c r="C15" s="28" t="s">
        <v>104</v>
      </c>
      <c r="D15" s="14"/>
      <c r="E15" s="14"/>
      <c r="F15" s="14"/>
      <c r="G15" s="14"/>
      <c r="H15" s="14"/>
      <c r="I15" s="14"/>
      <c r="J15" s="14"/>
      <c r="K15" s="14"/>
      <c r="L15" s="14"/>
    </row>
    <row r="16" spans="2:12" ht="16.5">
      <c r="B16" s="55"/>
      <c r="C16" s="28" t="s">
        <v>107</v>
      </c>
      <c r="D16" s="14">
        <v>157</v>
      </c>
      <c r="E16" s="14">
        <v>139</v>
      </c>
      <c r="F16" s="14">
        <v>0</v>
      </c>
      <c r="G16" s="14">
        <v>652</v>
      </c>
      <c r="H16" s="14">
        <v>9531</v>
      </c>
      <c r="I16" s="14">
        <v>0</v>
      </c>
      <c r="J16" s="14">
        <v>362</v>
      </c>
      <c r="K16" s="14">
        <v>323</v>
      </c>
      <c r="L16" s="14">
        <v>0</v>
      </c>
    </row>
    <row r="17" spans="2:12" ht="16.5">
      <c r="B17" s="55" t="s">
        <v>33</v>
      </c>
      <c r="C17" s="28" t="s">
        <v>108</v>
      </c>
      <c r="D17" s="14">
        <v>7</v>
      </c>
      <c r="E17" s="14">
        <v>73</v>
      </c>
      <c r="F17" s="14">
        <v>0</v>
      </c>
      <c r="G17" s="14">
        <v>1580</v>
      </c>
      <c r="H17" s="14">
        <v>23866</v>
      </c>
      <c r="I17" s="14">
        <v>0</v>
      </c>
      <c r="J17" s="14">
        <v>16</v>
      </c>
      <c r="K17" s="14">
        <v>1859</v>
      </c>
      <c r="L17" s="14">
        <v>0</v>
      </c>
    </row>
    <row r="18" spans="2:12" ht="16.5">
      <c r="B18" s="55"/>
      <c r="C18" s="28" t="s">
        <v>104</v>
      </c>
      <c r="D18" s="14"/>
      <c r="E18" s="14"/>
      <c r="F18" s="14"/>
      <c r="G18" s="14"/>
      <c r="H18" s="14"/>
      <c r="I18" s="14"/>
      <c r="J18" s="14"/>
      <c r="K18" s="14"/>
      <c r="L18" s="14"/>
    </row>
    <row r="19" spans="2:12" ht="16.5">
      <c r="B19" s="55"/>
      <c r="C19" s="28" t="s">
        <v>109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</row>
    <row r="20" spans="2:12" ht="16.5">
      <c r="B20" s="55" t="s">
        <v>34</v>
      </c>
      <c r="C20" s="28" t="s">
        <v>110</v>
      </c>
      <c r="D20" s="14">
        <v>0</v>
      </c>
      <c r="E20" s="14"/>
      <c r="F20" s="14">
        <v>0</v>
      </c>
      <c r="G20" s="14">
        <v>0</v>
      </c>
      <c r="H20" s="14"/>
      <c r="I20" s="14">
        <v>0</v>
      </c>
      <c r="J20" s="14">
        <v>0</v>
      </c>
      <c r="K20" s="14"/>
      <c r="L20" s="14">
        <v>0</v>
      </c>
    </row>
    <row r="21" spans="2:12" ht="16.5">
      <c r="B21" s="55"/>
      <c r="C21" s="28" t="s">
        <v>104</v>
      </c>
      <c r="D21" s="14"/>
      <c r="E21" s="14"/>
      <c r="F21" s="14"/>
      <c r="G21" s="14"/>
      <c r="H21" s="14"/>
      <c r="I21" s="14"/>
      <c r="J21" s="14"/>
      <c r="K21" s="14"/>
      <c r="L21" s="14"/>
    </row>
    <row r="22" spans="2:12" ht="16.5">
      <c r="B22" s="55"/>
      <c r="C22" s="28" t="s">
        <v>109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</row>
    <row r="23" spans="2:12" ht="16.5">
      <c r="B23" s="55" t="s">
        <v>35</v>
      </c>
      <c r="C23" s="28" t="s">
        <v>111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</row>
    <row r="24" spans="2:12" ht="16.5">
      <c r="B24" s="55"/>
      <c r="C24" s="28" t="s">
        <v>104</v>
      </c>
      <c r="D24" s="14"/>
      <c r="E24" s="14"/>
      <c r="F24" s="14"/>
      <c r="G24" s="14"/>
      <c r="H24" s="14"/>
      <c r="I24" s="14"/>
      <c r="J24" s="14"/>
      <c r="K24" s="14"/>
      <c r="L24" s="14"/>
    </row>
    <row r="25" spans="2:12" ht="16.5">
      <c r="B25" s="55"/>
      <c r="C25" s="28" t="s">
        <v>109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</row>
    <row r="26" spans="2:12" ht="16.5">
      <c r="B26" s="13" t="s">
        <v>36</v>
      </c>
      <c r="C26" s="28" t="s">
        <v>112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</row>
    <row r="28" ht="16.5">
      <c r="B28" s="5" t="s">
        <v>113</v>
      </c>
    </row>
    <row r="29" spans="2:12" ht="81.75" customHeight="1">
      <c r="B29" s="49" t="s">
        <v>114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</row>
  </sheetData>
  <sheetProtection/>
  <mergeCells count="13">
    <mergeCell ref="B29:L29"/>
    <mergeCell ref="B11:B13"/>
    <mergeCell ref="B14:B16"/>
    <mergeCell ref="B17:B19"/>
    <mergeCell ref="B20:B22"/>
    <mergeCell ref="B23:B25"/>
    <mergeCell ref="B6:L6"/>
    <mergeCell ref="B7:L7"/>
    <mergeCell ref="B8:L8"/>
    <mergeCell ref="B9:C10"/>
    <mergeCell ref="D9:F9"/>
    <mergeCell ref="G9:I9"/>
    <mergeCell ref="J9:L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5"/>
  <sheetViews>
    <sheetView view="pageBreakPreview" zoomScale="110" zoomScaleSheetLayoutView="110" zoomScalePageLayoutView="0" workbookViewId="0" topLeftCell="A1">
      <selection activeCell="D7" sqref="D7:E7"/>
    </sheetView>
  </sheetViews>
  <sheetFormatPr defaultColWidth="9.140625" defaultRowHeight="15"/>
  <cols>
    <col min="2" max="2" width="5.7109375" style="0" customWidth="1"/>
    <col min="3" max="3" width="40.7109375" style="0" customWidth="1"/>
    <col min="4" max="12" width="8.7109375" style="0" customWidth="1"/>
  </cols>
  <sheetData>
    <row r="2" spans="2:12" ht="15">
      <c r="B2" s="59" t="s">
        <v>115</v>
      </c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2:12" ht="15">
      <c r="B3" s="59" t="s">
        <v>116</v>
      </c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2:12" ht="15">
      <c r="B4" s="59" t="s">
        <v>122</v>
      </c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2:12" ht="30" customHeight="1">
      <c r="B5" s="61" t="s">
        <v>98</v>
      </c>
      <c r="C5" s="61"/>
      <c r="D5" s="60" t="s">
        <v>99</v>
      </c>
      <c r="E5" s="60"/>
      <c r="F5" s="60"/>
      <c r="G5" s="60" t="s">
        <v>101</v>
      </c>
      <c r="H5" s="60"/>
      <c r="I5" s="60"/>
      <c r="J5" s="60" t="s">
        <v>102</v>
      </c>
      <c r="K5" s="60"/>
      <c r="L5" s="60"/>
    </row>
    <row r="6" spans="2:12" ht="30" customHeight="1">
      <c r="B6" s="61"/>
      <c r="C6" s="61"/>
      <c r="D6" s="3" t="s">
        <v>91</v>
      </c>
      <c r="E6" s="3" t="s">
        <v>92</v>
      </c>
      <c r="F6" s="1" t="s">
        <v>100</v>
      </c>
      <c r="G6" s="3" t="s">
        <v>91</v>
      </c>
      <c r="H6" s="3" t="s">
        <v>92</v>
      </c>
      <c r="I6" s="1" t="s">
        <v>100</v>
      </c>
      <c r="J6" s="3" t="s">
        <v>91</v>
      </c>
      <c r="K6" s="3" t="s">
        <v>92</v>
      </c>
      <c r="L6" s="1" t="s">
        <v>100</v>
      </c>
    </row>
    <row r="7" spans="2:12" ht="15">
      <c r="B7" s="57" t="s">
        <v>31</v>
      </c>
      <c r="C7" t="s">
        <v>103</v>
      </c>
      <c r="D7">
        <v>821</v>
      </c>
      <c r="E7">
        <v>25</v>
      </c>
      <c r="F7">
        <v>0</v>
      </c>
      <c r="G7">
        <v>4275.19</v>
      </c>
      <c r="H7">
        <v>344.7</v>
      </c>
      <c r="I7">
        <v>0</v>
      </c>
      <c r="J7">
        <v>448.499</v>
      </c>
      <c r="K7">
        <v>11.652</v>
      </c>
      <c r="L7">
        <v>0</v>
      </c>
    </row>
    <row r="8" spans="2:3" ht="15">
      <c r="B8" s="57"/>
      <c r="C8" t="s">
        <v>104</v>
      </c>
    </row>
    <row r="9" spans="2:12" ht="15">
      <c r="B9" s="57"/>
      <c r="C9" t="s">
        <v>105</v>
      </c>
      <c r="D9">
        <v>768</v>
      </c>
      <c r="E9">
        <v>25</v>
      </c>
      <c r="F9">
        <v>0</v>
      </c>
      <c r="G9">
        <v>3913.2</v>
      </c>
      <c r="H9">
        <v>344.7</v>
      </c>
      <c r="I9">
        <v>0</v>
      </c>
      <c r="J9">
        <v>358</v>
      </c>
      <c r="K9">
        <v>11.652</v>
      </c>
      <c r="L9">
        <v>0</v>
      </c>
    </row>
    <row r="10" spans="2:12" ht="15">
      <c r="B10" s="57" t="s">
        <v>32</v>
      </c>
      <c r="C10" t="s">
        <v>106</v>
      </c>
      <c r="D10">
        <v>12</v>
      </c>
      <c r="E10">
        <v>19</v>
      </c>
      <c r="F10">
        <v>0</v>
      </c>
      <c r="G10">
        <v>666.1</v>
      </c>
      <c r="H10">
        <v>1234.8</v>
      </c>
      <c r="I10">
        <v>0</v>
      </c>
      <c r="J10">
        <v>151.317</v>
      </c>
      <c r="K10">
        <v>306.094</v>
      </c>
      <c r="L10">
        <v>0</v>
      </c>
    </row>
    <row r="11" spans="2:3" ht="15">
      <c r="B11" s="57"/>
      <c r="C11" t="s">
        <v>104</v>
      </c>
    </row>
    <row r="12" spans="2:12" ht="15">
      <c r="B12" s="57"/>
      <c r="C12" t="s">
        <v>107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2:12" ht="15">
      <c r="B13" s="57" t="s">
        <v>33</v>
      </c>
      <c r="C13" t="s">
        <v>108</v>
      </c>
      <c r="D13">
        <v>1</v>
      </c>
      <c r="E13">
        <v>20</v>
      </c>
      <c r="F13">
        <v>0</v>
      </c>
      <c r="G13">
        <v>155</v>
      </c>
      <c r="H13">
        <v>5618</v>
      </c>
      <c r="I13">
        <v>0</v>
      </c>
      <c r="J13">
        <v>2.056</v>
      </c>
      <c r="K13">
        <v>75.346</v>
      </c>
      <c r="L13">
        <v>0</v>
      </c>
    </row>
    <row r="14" spans="2:3" ht="15">
      <c r="B14" s="57"/>
      <c r="C14" t="s">
        <v>104</v>
      </c>
    </row>
    <row r="15" spans="2:12" ht="15">
      <c r="B15" s="57"/>
      <c r="C15" t="s">
        <v>109</v>
      </c>
      <c r="F15">
        <v>0</v>
      </c>
      <c r="I15">
        <v>0</v>
      </c>
      <c r="L15">
        <v>0</v>
      </c>
    </row>
    <row r="16" spans="2:12" ht="15">
      <c r="B16" s="57" t="s">
        <v>34</v>
      </c>
      <c r="C16" t="s">
        <v>110</v>
      </c>
      <c r="D16">
        <v>0</v>
      </c>
      <c r="E16">
        <v>4</v>
      </c>
      <c r="F16">
        <v>0</v>
      </c>
      <c r="G16">
        <v>0</v>
      </c>
      <c r="H16">
        <v>10500</v>
      </c>
      <c r="I16">
        <v>0</v>
      </c>
      <c r="J16">
        <v>0</v>
      </c>
      <c r="K16">
        <v>127.545</v>
      </c>
      <c r="L16">
        <v>0</v>
      </c>
    </row>
    <row r="17" spans="2:3" ht="15">
      <c r="B17" s="57"/>
      <c r="C17" t="s">
        <v>104</v>
      </c>
    </row>
    <row r="18" spans="2:12" ht="15">
      <c r="B18" s="57"/>
      <c r="C18" t="s">
        <v>109</v>
      </c>
      <c r="D18">
        <v>0</v>
      </c>
      <c r="F18">
        <v>0</v>
      </c>
      <c r="I18">
        <v>0</v>
      </c>
      <c r="L18">
        <v>0</v>
      </c>
    </row>
    <row r="19" spans="2:12" ht="15">
      <c r="B19" s="57" t="s">
        <v>35</v>
      </c>
      <c r="C19" t="s">
        <v>111</v>
      </c>
      <c r="D19">
        <v>0</v>
      </c>
      <c r="F19">
        <v>0</v>
      </c>
      <c r="I19">
        <v>0</v>
      </c>
      <c r="L19">
        <v>0</v>
      </c>
    </row>
    <row r="20" spans="2:3" ht="15">
      <c r="B20" s="57"/>
      <c r="C20" t="s">
        <v>104</v>
      </c>
    </row>
    <row r="21" spans="2:12" ht="15">
      <c r="B21" s="57"/>
      <c r="C21" t="s">
        <v>109</v>
      </c>
      <c r="D21">
        <v>0</v>
      </c>
      <c r="F21">
        <v>0</v>
      </c>
      <c r="I21">
        <v>0</v>
      </c>
      <c r="L21">
        <v>0</v>
      </c>
    </row>
    <row r="22" spans="2:12" ht="15">
      <c r="B22" s="2" t="s">
        <v>36</v>
      </c>
      <c r="C22" t="s">
        <v>112</v>
      </c>
      <c r="D22">
        <v>0</v>
      </c>
      <c r="F22">
        <v>0</v>
      </c>
      <c r="I22">
        <v>0</v>
      </c>
      <c r="L22">
        <v>0</v>
      </c>
    </row>
    <row r="24" ht="15">
      <c r="B24" t="s">
        <v>113</v>
      </c>
    </row>
    <row r="25" spans="2:12" ht="93" customHeight="1">
      <c r="B25" s="58" t="s">
        <v>114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</row>
  </sheetData>
  <sheetProtection/>
  <mergeCells count="13">
    <mergeCell ref="B13:B15"/>
    <mergeCell ref="B16:B18"/>
    <mergeCell ref="B19:B21"/>
    <mergeCell ref="B25:L25"/>
    <mergeCell ref="B2:L2"/>
    <mergeCell ref="B3:L3"/>
    <mergeCell ref="B4:L4"/>
    <mergeCell ref="D5:F5"/>
    <mergeCell ref="G5:I5"/>
    <mergeCell ref="J5:L5"/>
    <mergeCell ref="B5:C6"/>
    <mergeCell ref="B7:B9"/>
    <mergeCell ref="B10:B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5"/>
  <sheetViews>
    <sheetView view="pageBreakPreview" zoomScaleSheetLayoutView="100" zoomScalePageLayoutView="0" workbookViewId="0" topLeftCell="A1">
      <selection activeCell="X25" sqref="X25"/>
    </sheetView>
  </sheetViews>
  <sheetFormatPr defaultColWidth="9.140625" defaultRowHeight="15"/>
  <cols>
    <col min="2" max="2" width="5.7109375" style="0" customWidth="1"/>
    <col min="3" max="3" width="40.7109375" style="0" customWidth="1"/>
  </cols>
  <sheetData>
    <row r="2" spans="2:9" ht="15">
      <c r="B2" s="59" t="s">
        <v>115</v>
      </c>
      <c r="C2" s="59"/>
      <c r="D2" s="59"/>
      <c r="E2" s="59"/>
      <c r="F2" s="59"/>
      <c r="G2" s="59"/>
      <c r="H2" s="59"/>
      <c r="I2" s="59"/>
    </row>
    <row r="3" spans="2:9" ht="15">
      <c r="B3" s="59" t="s">
        <v>119</v>
      </c>
      <c r="C3" s="59"/>
      <c r="D3" s="59"/>
      <c r="E3" s="59"/>
      <c r="F3" s="59"/>
      <c r="G3" s="59"/>
      <c r="H3" s="59"/>
      <c r="I3" s="59"/>
    </row>
    <row r="4" spans="2:9" ht="15">
      <c r="B4" s="59" t="s">
        <v>120</v>
      </c>
      <c r="C4" s="59"/>
      <c r="D4" s="59"/>
      <c r="E4" s="59"/>
      <c r="F4" s="59"/>
      <c r="G4" s="59"/>
      <c r="H4" s="59"/>
      <c r="I4" s="59"/>
    </row>
    <row r="5" spans="2:9" ht="29.25" customHeight="1">
      <c r="B5" s="61" t="s">
        <v>98</v>
      </c>
      <c r="C5" s="61"/>
      <c r="D5" s="60" t="s">
        <v>117</v>
      </c>
      <c r="E5" s="60"/>
      <c r="F5" s="60"/>
      <c r="G5" s="60" t="s">
        <v>101</v>
      </c>
      <c r="H5" s="60"/>
      <c r="I5" s="60"/>
    </row>
    <row r="6" spans="4:9" ht="30">
      <c r="D6" s="3" t="s">
        <v>91</v>
      </c>
      <c r="E6" s="3" t="s">
        <v>92</v>
      </c>
      <c r="F6" s="1" t="s">
        <v>100</v>
      </c>
      <c r="G6" s="3" t="s">
        <v>91</v>
      </c>
      <c r="H6" s="3" t="s">
        <v>92</v>
      </c>
      <c r="I6" s="1" t="s">
        <v>100</v>
      </c>
    </row>
    <row r="7" spans="2:9" ht="15">
      <c r="B7" s="57" t="s">
        <v>31</v>
      </c>
      <c r="C7" t="s">
        <v>103</v>
      </c>
      <c r="D7" s="4">
        <v>821</v>
      </c>
      <c r="E7" s="4">
        <v>25</v>
      </c>
      <c r="F7" s="4">
        <v>0</v>
      </c>
      <c r="G7" s="4">
        <v>4275.19</v>
      </c>
      <c r="H7" s="4">
        <v>344.7</v>
      </c>
      <c r="I7" s="4">
        <v>0</v>
      </c>
    </row>
    <row r="8" spans="2:9" ht="15">
      <c r="B8" s="57"/>
      <c r="C8" t="s">
        <v>104</v>
      </c>
      <c r="D8" s="4"/>
      <c r="E8" s="4"/>
      <c r="F8" s="4"/>
      <c r="G8" s="4"/>
      <c r="H8" s="4"/>
      <c r="I8" s="4"/>
    </row>
    <row r="9" spans="2:9" ht="15">
      <c r="B9" s="57"/>
      <c r="C9" t="s">
        <v>105</v>
      </c>
      <c r="D9" s="4">
        <v>768</v>
      </c>
      <c r="E9" s="4">
        <v>25</v>
      </c>
      <c r="F9" s="4">
        <v>0</v>
      </c>
      <c r="G9" s="4">
        <v>3913.2</v>
      </c>
      <c r="H9" s="4">
        <v>344.7</v>
      </c>
      <c r="I9" s="4">
        <v>0</v>
      </c>
    </row>
    <row r="10" spans="2:9" ht="15">
      <c r="B10" s="57" t="s">
        <v>32</v>
      </c>
      <c r="C10" t="s">
        <v>106</v>
      </c>
      <c r="D10" s="4">
        <v>12</v>
      </c>
      <c r="E10" s="4">
        <v>19</v>
      </c>
      <c r="F10" s="4">
        <v>0</v>
      </c>
      <c r="G10" s="4">
        <v>666.1</v>
      </c>
      <c r="H10" s="4">
        <v>1234.8</v>
      </c>
      <c r="I10" s="4">
        <v>0</v>
      </c>
    </row>
    <row r="11" spans="2:9" ht="15">
      <c r="B11" s="57"/>
      <c r="C11" t="s">
        <v>104</v>
      </c>
      <c r="D11" s="4"/>
      <c r="E11" s="4"/>
      <c r="F11" s="4"/>
      <c r="G11" s="4"/>
      <c r="H11" s="4"/>
      <c r="I11" s="4"/>
    </row>
    <row r="12" spans="2:9" ht="15">
      <c r="B12" s="57"/>
      <c r="C12" t="s">
        <v>107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</row>
    <row r="13" spans="2:9" ht="15">
      <c r="B13" s="57" t="s">
        <v>33</v>
      </c>
      <c r="C13" t="s">
        <v>108</v>
      </c>
      <c r="D13" s="4">
        <v>1</v>
      </c>
      <c r="E13" s="4">
        <v>20</v>
      </c>
      <c r="F13" s="4">
        <v>0</v>
      </c>
      <c r="G13" s="4">
        <v>155</v>
      </c>
      <c r="H13" s="4">
        <v>5618</v>
      </c>
      <c r="I13" s="4">
        <v>0</v>
      </c>
    </row>
    <row r="14" spans="2:9" ht="15">
      <c r="B14" s="57"/>
      <c r="C14" t="s">
        <v>104</v>
      </c>
      <c r="D14" s="4"/>
      <c r="E14" s="4"/>
      <c r="F14" s="4"/>
      <c r="G14" s="4"/>
      <c r="H14" s="4"/>
      <c r="I14" s="4"/>
    </row>
    <row r="15" spans="2:9" ht="15">
      <c r="B15" s="57"/>
      <c r="C15" t="s">
        <v>109</v>
      </c>
      <c r="D15" s="4"/>
      <c r="E15" s="4"/>
      <c r="F15" s="4"/>
      <c r="G15" s="4"/>
      <c r="H15" s="4"/>
      <c r="I15" s="4"/>
    </row>
    <row r="16" spans="2:9" ht="15">
      <c r="B16" s="57" t="s">
        <v>34</v>
      </c>
      <c r="C16" t="s">
        <v>110</v>
      </c>
      <c r="D16" s="4">
        <v>0</v>
      </c>
      <c r="E16" s="4">
        <v>56</v>
      </c>
      <c r="F16" s="4">
        <v>0</v>
      </c>
      <c r="G16" s="4">
        <v>0</v>
      </c>
      <c r="H16" s="4">
        <v>8.01</v>
      </c>
      <c r="I16" s="4">
        <v>0</v>
      </c>
    </row>
    <row r="17" spans="2:9" ht="15">
      <c r="B17" s="57"/>
      <c r="C17" t="s">
        <v>104</v>
      </c>
      <c r="D17" s="4"/>
      <c r="E17" s="4"/>
      <c r="F17" s="4"/>
      <c r="G17" s="4"/>
      <c r="H17" s="4"/>
      <c r="I17" s="4"/>
    </row>
    <row r="18" spans="2:9" ht="15">
      <c r="B18" s="57"/>
      <c r="C18" t="s">
        <v>109</v>
      </c>
      <c r="D18" s="4">
        <v>0</v>
      </c>
      <c r="E18" s="4"/>
      <c r="F18" s="4">
        <v>0</v>
      </c>
      <c r="G18" s="4"/>
      <c r="H18" s="4"/>
      <c r="I18" s="4">
        <v>0</v>
      </c>
    </row>
    <row r="19" spans="2:9" ht="15">
      <c r="B19" s="57" t="s">
        <v>35</v>
      </c>
      <c r="C19" t="s">
        <v>111</v>
      </c>
      <c r="D19" s="4">
        <v>0</v>
      </c>
      <c r="E19" s="4"/>
      <c r="F19" s="4">
        <v>0</v>
      </c>
      <c r="G19" s="4"/>
      <c r="H19" s="4"/>
      <c r="I19" s="4">
        <v>0</v>
      </c>
    </row>
    <row r="20" spans="2:9" ht="15">
      <c r="B20" s="57"/>
      <c r="C20" t="s">
        <v>104</v>
      </c>
      <c r="D20" s="4"/>
      <c r="E20" s="4"/>
      <c r="F20" s="4"/>
      <c r="G20" s="4"/>
      <c r="H20" s="4"/>
      <c r="I20" s="4"/>
    </row>
    <row r="21" spans="2:9" ht="15">
      <c r="B21" s="57"/>
      <c r="C21" t="s">
        <v>109</v>
      </c>
      <c r="D21" s="4">
        <v>0</v>
      </c>
      <c r="E21" s="4"/>
      <c r="F21" s="4">
        <v>0</v>
      </c>
      <c r="G21" s="4"/>
      <c r="H21" s="4"/>
      <c r="I21" s="4">
        <v>0</v>
      </c>
    </row>
    <row r="22" spans="2:9" ht="15">
      <c r="B22" s="2" t="s">
        <v>36</v>
      </c>
      <c r="C22" t="s">
        <v>112</v>
      </c>
      <c r="D22" s="4">
        <v>0</v>
      </c>
      <c r="E22" s="4"/>
      <c r="F22" s="4">
        <v>0</v>
      </c>
      <c r="G22" s="4"/>
      <c r="H22" s="4"/>
      <c r="I22" s="4">
        <v>0</v>
      </c>
    </row>
    <row r="23" spans="4:9" ht="15">
      <c r="D23" s="4"/>
      <c r="E23" s="4"/>
      <c r="F23" s="4"/>
      <c r="G23" s="4"/>
      <c r="H23" s="4"/>
      <c r="I23" s="4"/>
    </row>
    <row r="24" spans="2:9" ht="28.5" customHeight="1">
      <c r="B24" s="62" t="s">
        <v>113</v>
      </c>
      <c r="C24" s="62"/>
      <c r="D24" s="62"/>
      <c r="E24" s="62"/>
      <c r="F24" s="62"/>
      <c r="G24" s="62"/>
      <c r="H24" s="62"/>
      <c r="I24" s="62"/>
    </row>
    <row r="25" spans="2:9" ht="123" customHeight="1">
      <c r="B25" s="62" t="s">
        <v>118</v>
      </c>
      <c r="C25" s="62"/>
      <c r="D25" s="62"/>
      <c r="E25" s="62"/>
      <c r="F25" s="62"/>
      <c r="G25" s="62"/>
      <c r="H25" s="62"/>
      <c r="I25" s="62"/>
    </row>
  </sheetData>
  <sheetProtection/>
  <mergeCells count="13">
    <mergeCell ref="B19:B21"/>
    <mergeCell ref="B24:I24"/>
    <mergeCell ref="B25:I25"/>
    <mergeCell ref="B5:C5"/>
    <mergeCell ref="B2:I2"/>
    <mergeCell ref="B3:I3"/>
    <mergeCell ref="B4:I4"/>
    <mergeCell ref="D5:F5"/>
    <mergeCell ref="G5:I5"/>
    <mergeCell ref="B7:B9"/>
    <mergeCell ref="B10:B12"/>
    <mergeCell ref="B13:B15"/>
    <mergeCell ref="B16:B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9"/>
  <sheetViews>
    <sheetView view="pageBreakPreview" zoomScale="110" zoomScaleSheetLayoutView="110" zoomScalePageLayoutView="0" workbookViewId="0" topLeftCell="A1">
      <selection activeCell="K10" sqref="K10"/>
    </sheetView>
  </sheetViews>
  <sheetFormatPr defaultColWidth="9.140625" defaultRowHeight="15"/>
  <cols>
    <col min="1" max="1" width="9.140625" style="5" customWidth="1"/>
    <col min="2" max="2" width="5.7109375" style="5" customWidth="1"/>
    <col min="3" max="3" width="40.7109375" style="5" customWidth="1"/>
    <col min="4" max="8" width="9.140625" style="5" customWidth="1"/>
    <col min="9" max="9" width="9.421875" style="5" customWidth="1"/>
    <col min="10" max="10" width="3.8515625" style="5" customWidth="1"/>
    <col min="11" max="16384" width="9.140625" style="5" customWidth="1"/>
  </cols>
  <sheetData>
    <row r="1" s="38" customFormat="1" ht="16.5">
      <c r="G1" s="38" t="s">
        <v>161</v>
      </c>
    </row>
    <row r="2" s="38" customFormat="1" ht="16.5">
      <c r="G2" s="38" t="s">
        <v>152</v>
      </c>
    </row>
    <row r="3" s="38" customFormat="1" ht="16.5">
      <c r="G3" s="38" t="s">
        <v>153</v>
      </c>
    </row>
    <row r="4" s="38" customFormat="1" ht="16.5">
      <c r="G4" s="38" t="s">
        <v>154</v>
      </c>
    </row>
    <row r="6" spans="2:9" ht="16.5">
      <c r="B6" s="46" t="s">
        <v>115</v>
      </c>
      <c r="C6" s="46"/>
      <c r="D6" s="46"/>
      <c r="E6" s="46"/>
      <c r="F6" s="46"/>
      <c r="G6" s="46"/>
      <c r="H6" s="46"/>
      <c r="I6" s="46"/>
    </row>
    <row r="7" spans="2:9" ht="16.5">
      <c r="B7" s="46" t="s">
        <v>119</v>
      </c>
      <c r="C7" s="46"/>
      <c r="D7" s="46"/>
      <c r="E7" s="46"/>
      <c r="F7" s="46"/>
      <c r="G7" s="46"/>
      <c r="H7" s="46"/>
      <c r="I7" s="46"/>
    </row>
    <row r="8" spans="2:9" ht="16.5">
      <c r="B8" s="46" t="s">
        <v>169</v>
      </c>
      <c r="C8" s="46"/>
      <c r="D8" s="46"/>
      <c r="E8" s="46"/>
      <c r="F8" s="46"/>
      <c r="G8" s="46"/>
      <c r="H8" s="46"/>
      <c r="I8" s="46"/>
    </row>
    <row r="9" spans="2:9" ht="16.5">
      <c r="B9" s="63" t="s">
        <v>98</v>
      </c>
      <c r="C9" s="63"/>
      <c r="D9" s="64" t="s">
        <v>117</v>
      </c>
      <c r="E9" s="64"/>
      <c r="F9" s="64"/>
      <c r="G9" s="64" t="s">
        <v>101</v>
      </c>
      <c r="H9" s="64"/>
      <c r="I9" s="64"/>
    </row>
    <row r="10" spans="2:11" ht="33">
      <c r="B10" s="28"/>
      <c r="C10" s="28"/>
      <c r="D10" s="15" t="s">
        <v>91</v>
      </c>
      <c r="E10" s="15" t="s">
        <v>92</v>
      </c>
      <c r="F10" s="20" t="s">
        <v>100</v>
      </c>
      <c r="G10" s="15" t="s">
        <v>91</v>
      </c>
      <c r="H10" s="15" t="s">
        <v>92</v>
      </c>
      <c r="I10" s="20" t="s">
        <v>100</v>
      </c>
      <c r="K10" s="39"/>
    </row>
    <row r="11" spans="2:9" ht="16.5">
      <c r="B11" s="55" t="s">
        <v>31</v>
      </c>
      <c r="C11" s="28" t="s">
        <v>103</v>
      </c>
      <c r="D11" s="14">
        <v>6427</v>
      </c>
      <c r="E11" s="14">
        <v>177</v>
      </c>
      <c r="F11" s="14">
        <v>0</v>
      </c>
      <c r="G11" s="14">
        <v>36617</v>
      </c>
      <c r="H11" s="14">
        <v>1732</v>
      </c>
      <c r="I11" s="14">
        <v>0</v>
      </c>
    </row>
    <row r="12" spans="2:9" ht="16.5">
      <c r="B12" s="55"/>
      <c r="C12" s="28" t="s">
        <v>104</v>
      </c>
      <c r="D12" s="14"/>
      <c r="E12" s="14"/>
      <c r="F12" s="14"/>
      <c r="G12" s="14"/>
      <c r="H12" s="14"/>
      <c r="I12" s="14"/>
    </row>
    <row r="13" spans="2:9" ht="16.5">
      <c r="B13" s="55"/>
      <c r="C13" s="28" t="s">
        <v>105</v>
      </c>
      <c r="D13" s="14">
        <v>6427</v>
      </c>
      <c r="E13" s="14">
        <v>177</v>
      </c>
      <c r="F13" s="14">
        <v>0</v>
      </c>
      <c r="G13" s="14">
        <v>36617</v>
      </c>
      <c r="H13" s="14">
        <v>1732</v>
      </c>
      <c r="I13" s="14">
        <v>0</v>
      </c>
    </row>
    <row r="14" spans="2:9" ht="16.5">
      <c r="B14" s="55" t="s">
        <v>32</v>
      </c>
      <c r="C14" s="28" t="s">
        <v>106</v>
      </c>
      <c r="D14" s="14">
        <v>261</v>
      </c>
      <c r="E14" s="14">
        <v>345</v>
      </c>
      <c r="F14" s="14">
        <v>0</v>
      </c>
      <c r="G14" s="14">
        <v>10681</v>
      </c>
      <c r="H14" s="14">
        <v>24892</v>
      </c>
      <c r="I14" s="14">
        <v>0</v>
      </c>
    </row>
    <row r="15" spans="2:9" ht="16.5">
      <c r="B15" s="55"/>
      <c r="C15" s="28" t="s">
        <v>104</v>
      </c>
      <c r="D15" s="14"/>
      <c r="E15" s="14"/>
      <c r="F15" s="14"/>
      <c r="G15" s="14"/>
      <c r="H15" s="14"/>
      <c r="I15" s="14"/>
    </row>
    <row r="16" spans="2:9" ht="16.5">
      <c r="B16" s="55"/>
      <c r="C16" s="28" t="s">
        <v>107</v>
      </c>
      <c r="D16" s="14">
        <v>261</v>
      </c>
      <c r="E16" s="14">
        <v>345</v>
      </c>
      <c r="F16" s="14">
        <v>0</v>
      </c>
      <c r="G16" s="14">
        <v>10681</v>
      </c>
      <c r="H16" s="14">
        <v>24892</v>
      </c>
      <c r="I16" s="14">
        <v>0</v>
      </c>
    </row>
    <row r="17" spans="2:9" ht="16.5">
      <c r="B17" s="55" t="s">
        <v>33</v>
      </c>
      <c r="C17" s="28" t="s">
        <v>108</v>
      </c>
      <c r="D17" s="14">
        <v>12</v>
      </c>
      <c r="E17" s="14">
        <v>113</v>
      </c>
      <c r="F17" s="14">
        <v>0</v>
      </c>
      <c r="G17" s="14">
        <v>2700</v>
      </c>
      <c r="H17" s="14">
        <v>39078</v>
      </c>
      <c r="I17" s="14">
        <v>0</v>
      </c>
    </row>
    <row r="18" spans="2:9" ht="16.5">
      <c r="B18" s="55"/>
      <c r="C18" s="28" t="s">
        <v>104</v>
      </c>
      <c r="D18" s="14"/>
      <c r="E18" s="14"/>
      <c r="F18" s="14"/>
      <c r="G18" s="14"/>
      <c r="H18" s="14"/>
      <c r="I18" s="14"/>
    </row>
    <row r="19" spans="2:9" ht="16.5">
      <c r="B19" s="55"/>
      <c r="C19" s="28" t="s">
        <v>109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</row>
    <row r="20" spans="2:9" ht="16.5">
      <c r="B20" s="55" t="s">
        <v>34</v>
      </c>
      <c r="C20" s="28" t="s">
        <v>110</v>
      </c>
      <c r="D20" s="14">
        <v>0</v>
      </c>
      <c r="E20" s="14">
        <v>9</v>
      </c>
      <c r="F20" s="14">
        <v>0</v>
      </c>
      <c r="G20" s="14">
        <v>0</v>
      </c>
      <c r="H20" s="14">
        <v>32785</v>
      </c>
      <c r="I20" s="14">
        <v>0</v>
      </c>
    </row>
    <row r="21" spans="2:9" ht="16.5">
      <c r="B21" s="55"/>
      <c r="C21" s="28" t="s">
        <v>104</v>
      </c>
      <c r="D21" s="14"/>
      <c r="E21" s="14"/>
      <c r="F21" s="14"/>
      <c r="G21" s="14"/>
      <c r="H21" s="14"/>
      <c r="I21" s="14"/>
    </row>
    <row r="22" spans="2:9" ht="16.5">
      <c r="B22" s="55"/>
      <c r="C22" s="28" t="s">
        <v>109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</row>
    <row r="23" spans="2:9" ht="16.5">
      <c r="B23" s="55" t="s">
        <v>35</v>
      </c>
      <c r="C23" s="28" t="s">
        <v>111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</row>
    <row r="24" spans="2:9" ht="16.5">
      <c r="B24" s="55"/>
      <c r="C24" s="28" t="s">
        <v>104</v>
      </c>
      <c r="D24" s="14"/>
      <c r="E24" s="14"/>
      <c r="F24" s="14"/>
      <c r="G24" s="14"/>
      <c r="H24" s="14"/>
      <c r="I24" s="14"/>
    </row>
    <row r="25" spans="2:9" ht="16.5">
      <c r="B25" s="55"/>
      <c r="C25" s="28" t="s">
        <v>109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</row>
    <row r="26" spans="2:9" ht="16.5">
      <c r="B26" s="13" t="s">
        <v>36</v>
      </c>
      <c r="C26" s="28" t="s">
        <v>112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</row>
    <row r="28" spans="2:9" ht="36" customHeight="1">
      <c r="B28" s="54" t="s">
        <v>113</v>
      </c>
      <c r="C28" s="54"/>
      <c r="D28" s="54"/>
      <c r="E28" s="54"/>
      <c r="F28" s="54"/>
      <c r="G28" s="54"/>
      <c r="H28" s="54"/>
      <c r="I28" s="54"/>
    </row>
    <row r="29" spans="2:9" ht="16.5">
      <c r="B29" s="54" t="s">
        <v>118</v>
      </c>
      <c r="C29" s="54"/>
      <c r="D29" s="54"/>
      <c r="E29" s="54"/>
      <c r="F29" s="54"/>
      <c r="G29" s="54"/>
      <c r="H29" s="54"/>
      <c r="I29" s="54"/>
    </row>
  </sheetData>
  <sheetProtection/>
  <mergeCells count="13">
    <mergeCell ref="B29:I29"/>
    <mergeCell ref="B9:C9"/>
    <mergeCell ref="D9:F9"/>
    <mergeCell ref="G9:I9"/>
    <mergeCell ref="B11:B13"/>
    <mergeCell ref="B14:B16"/>
    <mergeCell ref="B23:B25"/>
    <mergeCell ref="B28:I28"/>
    <mergeCell ref="B6:I6"/>
    <mergeCell ref="B7:I7"/>
    <mergeCell ref="B8:I8"/>
    <mergeCell ref="B17:B19"/>
    <mergeCell ref="B20:B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1"/>
  <sheetViews>
    <sheetView view="pageBreakPreview" zoomScale="70" zoomScaleSheetLayoutView="70" zoomScalePageLayoutView="0" workbookViewId="0" topLeftCell="A1">
      <selection activeCell="J17" sqref="J17"/>
    </sheetView>
  </sheetViews>
  <sheetFormatPr defaultColWidth="9.140625" defaultRowHeight="15"/>
  <cols>
    <col min="1" max="1" width="9.140625" style="5" customWidth="1"/>
    <col min="2" max="2" width="5.7109375" style="9" customWidth="1"/>
    <col min="3" max="3" width="84.7109375" style="5" customWidth="1"/>
    <col min="4" max="4" width="11.57421875" style="5" bestFit="1" customWidth="1"/>
    <col min="5" max="5" width="14.57421875" style="5" bestFit="1" customWidth="1"/>
    <col min="6" max="6" width="12.7109375" style="5" customWidth="1"/>
    <col min="7" max="7" width="5.421875" style="5" customWidth="1"/>
    <col min="8" max="16384" width="9.140625" style="5" customWidth="1"/>
  </cols>
  <sheetData>
    <row r="1" ht="16.5">
      <c r="E1" s="5" t="s">
        <v>155</v>
      </c>
    </row>
    <row r="2" ht="16.5">
      <c r="E2" s="5" t="s">
        <v>152</v>
      </c>
    </row>
    <row r="3" ht="16.5">
      <c r="E3" s="5" t="s">
        <v>153</v>
      </c>
    </row>
    <row r="4" ht="16.5">
      <c r="E4" s="5" t="s">
        <v>154</v>
      </c>
    </row>
    <row r="6" spans="3:6" ht="16.5">
      <c r="C6" s="46" t="s">
        <v>7</v>
      </c>
      <c r="D6" s="46"/>
      <c r="E6" s="46"/>
      <c r="F6" s="46"/>
    </row>
    <row r="7" spans="3:6" ht="16.5">
      <c r="C7" s="46" t="s">
        <v>8</v>
      </c>
      <c r="D7" s="46"/>
      <c r="E7" s="46"/>
      <c r="F7" s="46"/>
    </row>
    <row r="8" spans="3:6" ht="16.5">
      <c r="C8" s="46" t="s">
        <v>168</v>
      </c>
      <c r="D8" s="46"/>
      <c r="E8" s="46"/>
      <c r="F8" s="46"/>
    </row>
    <row r="9" spans="3:6" ht="16.5">
      <c r="C9" s="46" t="s">
        <v>136</v>
      </c>
      <c r="D9" s="46"/>
      <c r="E9" s="46"/>
      <c r="F9" s="46"/>
    </row>
    <row r="10" spans="3:6" ht="16.5">
      <c r="C10" s="46" t="s">
        <v>146</v>
      </c>
      <c r="D10" s="46"/>
      <c r="E10" s="46"/>
      <c r="F10" s="46"/>
    </row>
    <row r="12" spans="2:6" ht="35.25" customHeight="1">
      <c r="B12" s="53" t="s">
        <v>2</v>
      </c>
      <c r="C12" s="53"/>
      <c r="D12" s="53" t="s">
        <v>3</v>
      </c>
      <c r="E12" s="53" t="s">
        <v>4</v>
      </c>
      <c r="F12" s="53"/>
    </row>
    <row r="13" spans="2:6" ht="41.25" customHeight="1">
      <c r="B13" s="53"/>
      <c r="C13" s="53"/>
      <c r="D13" s="53"/>
      <c r="E13" s="10" t="s">
        <v>5</v>
      </c>
      <c r="F13" s="10" t="s">
        <v>6</v>
      </c>
    </row>
    <row r="14" spans="2:8" ht="98.25" customHeight="1">
      <c r="B14" s="11" t="s">
        <v>1</v>
      </c>
      <c r="C14" s="12" t="s">
        <v>0</v>
      </c>
      <c r="D14" s="13" t="s">
        <v>10</v>
      </c>
      <c r="E14" s="14"/>
      <c r="F14" s="15"/>
      <c r="H14" s="29"/>
    </row>
    <row r="15" spans="2:6" ht="33">
      <c r="B15" s="11" t="s">
        <v>12</v>
      </c>
      <c r="C15" s="12" t="s">
        <v>11</v>
      </c>
      <c r="D15" s="13" t="s">
        <v>10</v>
      </c>
      <c r="E15" s="14"/>
      <c r="F15" s="14"/>
    </row>
    <row r="16" spans="2:6" ht="33">
      <c r="B16" s="11" t="s">
        <v>13</v>
      </c>
      <c r="C16" s="12" t="s">
        <v>16</v>
      </c>
      <c r="D16" s="13" t="s">
        <v>10</v>
      </c>
      <c r="E16" s="14"/>
      <c r="F16" s="14"/>
    </row>
    <row r="17" spans="2:6" ht="49.5">
      <c r="B17" s="11" t="s">
        <v>14</v>
      </c>
      <c r="C17" s="12" t="s">
        <v>18</v>
      </c>
      <c r="D17" s="13" t="s">
        <v>10</v>
      </c>
      <c r="E17" s="14"/>
      <c r="F17" s="14"/>
    </row>
    <row r="18" spans="2:6" ht="51.75" customHeight="1">
      <c r="B18" s="11" t="s">
        <v>15</v>
      </c>
      <c r="C18" s="12" t="s">
        <v>19</v>
      </c>
      <c r="D18" s="13" t="s">
        <v>10</v>
      </c>
      <c r="E18" s="14"/>
      <c r="F18" s="14"/>
    </row>
    <row r="19" spans="2:6" ht="87.75" customHeight="1">
      <c r="B19" s="50" t="s">
        <v>20</v>
      </c>
      <c r="C19" s="16" t="s">
        <v>21</v>
      </c>
      <c r="D19" s="13" t="s">
        <v>17</v>
      </c>
      <c r="E19" s="14"/>
      <c r="F19" s="14"/>
    </row>
    <row r="20" spans="2:6" ht="16.5">
      <c r="B20" s="51"/>
      <c r="C20" s="17" t="s">
        <v>127</v>
      </c>
      <c r="D20" s="13" t="str">
        <f>D19</f>
        <v>рублей/км</v>
      </c>
      <c r="E20" s="14"/>
      <c r="F20" s="14"/>
    </row>
    <row r="21" spans="2:6" ht="16.5">
      <c r="B21" s="52"/>
      <c r="C21" s="18" t="s">
        <v>128</v>
      </c>
      <c r="D21" s="13" t="str">
        <f>D20</f>
        <v>рублей/км</v>
      </c>
      <c r="E21" s="14"/>
      <c r="F21" s="14"/>
    </row>
    <row r="22" spans="2:6" ht="81.75" customHeight="1">
      <c r="B22" s="50" t="s">
        <v>23</v>
      </c>
      <c r="C22" s="16" t="s">
        <v>22</v>
      </c>
      <c r="D22" s="13" t="s">
        <v>17</v>
      </c>
      <c r="E22" s="14"/>
      <c r="F22" s="14"/>
    </row>
    <row r="23" spans="2:6" ht="16.5">
      <c r="B23" s="51"/>
      <c r="C23" s="17" t="s">
        <v>127</v>
      </c>
      <c r="D23" s="13" t="str">
        <f>D22</f>
        <v>рублей/км</v>
      </c>
      <c r="E23" s="14"/>
      <c r="F23" s="14"/>
    </row>
    <row r="24" spans="2:6" ht="16.5">
      <c r="B24" s="52"/>
      <c r="C24" s="18" t="s">
        <v>128</v>
      </c>
      <c r="D24" s="13" t="str">
        <f>D23</f>
        <v>рублей/км</v>
      </c>
      <c r="E24" s="14"/>
      <c r="F24" s="14"/>
    </row>
    <row r="25" spans="2:6" ht="67.5" customHeight="1">
      <c r="B25" s="50" t="s">
        <v>25</v>
      </c>
      <c r="C25" s="12" t="s">
        <v>24</v>
      </c>
      <c r="D25" s="13" t="s">
        <v>10</v>
      </c>
      <c r="E25" s="14"/>
      <c r="F25" s="14"/>
    </row>
    <row r="26" spans="2:6" ht="16.5">
      <c r="B26" s="51"/>
      <c r="C26" s="17" t="s">
        <v>127</v>
      </c>
      <c r="D26" s="13" t="str">
        <f>D25</f>
        <v>рублей/кВт</v>
      </c>
      <c r="E26" s="19"/>
      <c r="F26" s="14"/>
    </row>
    <row r="27" spans="2:6" ht="16.5">
      <c r="B27" s="52"/>
      <c r="C27" s="18" t="s">
        <v>128</v>
      </c>
      <c r="D27" s="13" t="str">
        <f>D26</f>
        <v>рублей/кВт</v>
      </c>
      <c r="E27" s="19"/>
      <c r="F27" s="14"/>
    </row>
    <row r="29" spans="2:6" ht="48" customHeight="1">
      <c r="B29" s="49" t="s">
        <v>26</v>
      </c>
      <c r="C29" s="49"/>
      <c r="D29" s="49"/>
      <c r="E29" s="49"/>
      <c r="F29" s="49"/>
    </row>
    <row r="30" s="38" customFormat="1" ht="16.5">
      <c r="B30" s="40" t="s">
        <v>162</v>
      </c>
    </row>
    <row r="31" spans="2:6" s="38" customFormat="1" ht="81" customHeight="1">
      <c r="B31" s="49" t="s">
        <v>163</v>
      </c>
      <c r="C31" s="49"/>
      <c r="D31" s="49"/>
      <c r="E31" s="49"/>
      <c r="F31" s="49"/>
    </row>
  </sheetData>
  <sheetProtection/>
  <mergeCells count="13">
    <mergeCell ref="B31:F31"/>
    <mergeCell ref="C10:F10"/>
    <mergeCell ref="C6:F6"/>
    <mergeCell ref="C7:F7"/>
    <mergeCell ref="C8:F8"/>
    <mergeCell ref="C9:F9"/>
    <mergeCell ref="B29:F29"/>
    <mergeCell ref="B25:B27"/>
    <mergeCell ref="B22:B24"/>
    <mergeCell ref="B19:B21"/>
    <mergeCell ref="D12:D13"/>
    <mergeCell ref="B12:C13"/>
    <mergeCell ref="E12:F1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0"/>
  <sheetViews>
    <sheetView view="pageBreakPreview" zoomScale="70" zoomScaleSheetLayoutView="70" zoomScalePageLayoutView="0" workbookViewId="0" topLeftCell="A1">
      <selection activeCell="I15" sqref="I15"/>
    </sheetView>
  </sheetViews>
  <sheetFormatPr defaultColWidth="9.140625" defaultRowHeight="15"/>
  <cols>
    <col min="1" max="1" width="9.140625" style="5" customWidth="1"/>
    <col min="2" max="2" width="5.7109375" style="9" customWidth="1"/>
    <col min="3" max="3" width="84.7109375" style="5" customWidth="1"/>
    <col min="4" max="4" width="18.00390625" style="5" customWidth="1"/>
    <col min="5" max="6" width="12.7109375" style="5" customWidth="1"/>
    <col min="7" max="7" width="7.140625" style="5" customWidth="1"/>
    <col min="8" max="16384" width="9.140625" style="5" customWidth="1"/>
  </cols>
  <sheetData>
    <row r="1" ht="16.5">
      <c r="E1" s="5" t="s">
        <v>155</v>
      </c>
    </row>
    <row r="2" ht="16.5">
      <c r="E2" s="5" t="s">
        <v>152</v>
      </c>
    </row>
    <row r="3" ht="16.5">
      <c r="E3" s="5" t="s">
        <v>153</v>
      </c>
    </row>
    <row r="4" ht="16.5">
      <c r="E4" s="5" t="s">
        <v>154</v>
      </c>
    </row>
    <row r="6" spans="3:6" ht="16.5">
      <c r="C6" s="46" t="s">
        <v>7</v>
      </c>
      <c r="D6" s="46"/>
      <c r="E6" s="46"/>
      <c r="F6" s="46"/>
    </row>
    <row r="7" spans="3:6" ht="16.5">
      <c r="C7" s="46" t="s">
        <v>8</v>
      </c>
      <c r="D7" s="46"/>
      <c r="E7" s="46"/>
      <c r="F7" s="46"/>
    </row>
    <row r="8" spans="3:6" ht="16.5">
      <c r="C8" s="46" t="s">
        <v>9</v>
      </c>
      <c r="D8" s="46"/>
      <c r="E8" s="46"/>
      <c r="F8" s="46"/>
    </row>
    <row r="9" spans="3:6" ht="16.5">
      <c r="C9" s="46" t="s">
        <v>125</v>
      </c>
      <c r="D9" s="46"/>
      <c r="E9" s="46"/>
      <c r="F9" s="46"/>
    </row>
    <row r="10" spans="3:6" ht="16.5">
      <c r="C10" s="46" t="s">
        <v>136</v>
      </c>
      <c r="D10" s="46"/>
      <c r="E10" s="46"/>
      <c r="F10" s="46"/>
    </row>
    <row r="11" spans="3:6" ht="16.5">
      <c r="C11" s="46" t="s">
        <v>146</v>
      </c>
      <c r="D11" s="46"/>
      <c r="E11" s="46"/>
      <c r="F11" s="46"/>
    </row>
    <row r="13" spans="2:6" ht="35.25" customHeight="1">
      <c r="B13" s="53" t="s">
        <v>2</v>
      </c>
      <c r="C13" s="53"/>
      <c r="D13" s="53" t="s">
        <v>3</v>
      </c>
      <c r="E13" s="53" t="s">
        <v>4</v>
      </c>
      <c r="F13" s="53"/>
    </row>
    <row r="14" spans="2:6" ht="41.25" customHeight="1">
      <c r="B14" s="53"/>
      <c r="C14" s="53"/>
      <c r="D14" s="53"/>
      <c r="E14" s="10" t="s">
        <v>5</v>
      </c>
      <c r="F14" s="10" t="s">
        <v>6</v>
      </c>
    </row>
    <row r="15" spans="2:9" ht="115.5">
      <c r="B15" s="11" t="s">
        <v>1</v>
      </c>
      <c r="C15" s="12" t="s">
        <v>0</v>
      </c>
      <c r="D15" s="13" t="s">
        <v>10</v>
      </c>
      <c r="E15" s="14">
        <f>E16+E17+E18+E19</f>
        <v>0</v>
      </c>
      <c r="F15" s="15"/>
      <c r="I15" s="29" t="s">
        <v>150</v>
      </c>
    </row>
    <row r="16" spans="2:6" ht="33">
      <c r="B16" s="11" t="s">
        <v>12</v>
      </c>
      <c r="C16" s="12" t="s">
        <v>11</v>
      </c>
      <c r="D16" s="13" t="s">
        <v>10</v>
      </c>
      <c r="E16" s="14"/>
      <c r="F16" s="14"/>
    </row>
    <row r="17" spans="2:6" ht="33">
      <c r="B17" s="11" t="s">
        <v>13</v>
      </c>
      <c r="C17" s="12" t="s">
        <v>16</v>
      </c>
      <c r="D17" s="13" t="s">
        <v>10</v>
      </c>
      <c r="E17" s="14"/>
      <c r="F17" s="14"/>
    </row>
    <row r="18" spans="2:6" ht="49.5">
      <c r="B18" s="11" t="s">
        <v>14</v>
      </c>
      <c r="C18" s="12" t="s">
        <v>18</v>
      </c>
      <c r="D18" s="13" t="s">
        <v>10</v>
      </c>
      <c r="E18" s="14"/>
      <c r="F18" s="14"/>
    </row>
    <row r="19" spans="2:6" ht="66">
      <c r="B19" s="11" t="s">
        <v>15</v>
      </c>
      <c r="C19" s="12" t="s">
        <v>19</v>
      </c>
      <c r="D19" s="13" t="s">
        <v>10</v>
      </c>
      <c r="E19" s="14"/>
      <c r="F19" s="14"/>
    </row>
    <row r="20" spans="2:6" ht="82.5">
      <c r="B20" s="50" t="s">
        <v>20</v>
      </c>
      <c r="C20" s="16" t="s">
        <v>21</v>
      </c>
      <c r="D20" s="13" t="s">
        <v>17</v>
      </c>
      <c r="E20" s="14"/>
      <c r="F20" s="14"/>
    </row>
    <row r="21" spans="2:6" ht="16.5">
      <c r="B21" s="51"/>
      <c r="C21" s="17" t="s">
        <v>127</v>
      </c>
      <c r="D21" s="13" t="str">
        <f>D20</f>
        <v>рублей/км</v>
      </c>
      <c r="E21" s="14"/>
      <c r="F21" s="14"/>
    </row>
    <row r="22" spans="2:6" ht="16.5">
      <c r="B22" s="52"/>
      <c r="C22" s="18" t="s">
        <v>128</v>
      </c>
      <c r="D22" s="13" t="str">
        <f>D21</f>
        <v>рублей/км</v>
      </c>
      <c r="E22" s="14"/>
      <c r="F22" s="14"/>
    </row>
    <row r="23" spans="2:6" ht="82.5">
      <c r="B23" s="50" t="s">
        <v>23</v>
      </c>
      <c r="C23" s="16" t="s">
        <v>22</v>
      </c>
      <c r="D23" s="13" t="s">
        <v>17</v>
      </c>
      <c r="E23" s="14"/>
      <c r="F23" s="14"/>
    </row>
    <row r="24" spans="2:6" ht="16.5">
      <c r="B24" s="51"/>
      <c r="C24" s="17" t="s">
        <v>127</v>
      </c>
      <c r="D24" s="13" t="str">
        <f>D23</f>
        <v>рублей/км</v>
      </c>
      <c r="E24" s="19"/>
      <c r="F24" s="14"/>
    </row>
    <row r="25" spans="2:6" ht="16.5">
      <c r="B25" s="52"/>
      <c r="C25" s="18" t="s">
        <v>128</v>
      </c>
      <c r="D25" s="13" t="str">
        <f>D24</f>
        <v>рублей/км</v>
      </c>
      <c r="E25" s="19"/>
      <c r="F25" s="14"/>
    </row>
    <row r="26" spans="2:6" ht="66">
      <c r="B26" s="50" t="s">
        <v>25</v>
      </c>
      <c r="C26" s="12" t="s">
        <v>24</v>
      </c>
      <c r="D26" s="13" t="s">
        <v>10</v>
      </c>
      <c r="E26" s="19"/>
      <c r="F26" s="14"/>
    </row>
    <row r="27" spans="2:6" ht="16.5">
      <c r="B27" s="51"/>
      <c r="C27" s="17" t="s">
        <v>127</v>
      </c>
      <c r="D27" s="13" t="str">
        <f>D26</f>
        <v>рублей/кВт</v>
      </c>
      <c r="E27" s="19"/>
      <c r="F27" s="14"/>
    </row>
    <row r="28" spans="2:6" ht="16.5">
      <c r="B28" s="52"/>
      <c r="C28" s="18" t="s">
        <v>128</v>
      </c>
      <c r="D28" s="13" t="str">
        <f>D27</f>
        <v>рублей/кВт</v>
      </c>
      <c r="E28" s="19"/>
      <c r="F28" s="14"/>
    </row>
    <row r="30" spans="2:6" ht="48" customHeight="1">
      <c r="B30" s="49" t="s">
        <v>26</v>
      </c>
      <c r="C30" s="49"/>
      <c r="D30" s="49"/>
      <c r="E30" s="49"/>
      <c r="F30" s="49"/>
    </row>
  </sheetData>
  <sheetProtection/>
  <mergeCells count="13">
    <mergeCell ref="C11:F11"/>
    <mergeCell ref="C6:F6"/>
    <mergeCell ref="C7:F7"/>
    <mergeCell ref="C8:F8"/>
    <mergeCell ref="C9:F9"/>
    <mergeCell ref="C10:F10"/>
    <mergeCell ref="B23:B25"/>
    <mergeCell ref="B26:B28"/>
    <mergeCell ref="B30:F30"/>
    <mergeCell ref="B13:C14"/>
    <mergeCell ref="D13:D14"/>
    <mergeCell ref="E13:F13"/>
    <mergeCell ref="B20:B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0"/>
  <sheetViews>
    <sheetView view="pageBreakPreview" zoomScale="70" zoomScaleSheetLayoutView="70" zoomScalePageLayoutView="0" workbookViewId="0" topLeftCell="A1">
      <selection activeCell="J17" sqref="J17"/>
    </sheetView>
  </sheetViews>
  <sheetFormatPr defaultColWidth="9.140625" defaultRowHeight="15"/>
  <cols>
    <col min="1" max="1" width="9.140625" style="5" customWidth="1"/>
    <col min="2" max="2" width="5.7109375" style="9" customWidth="1"/>
    <col min="3" max="3" width="84.7109375" style="5" customWidth="1"/>
    <col min="4" max="4" width="18.00390625" style="5" customWidth="1"/>
    <col min="5" max="6" width="12.7109375" style="5" customWidth="1"/>
    <col min="7" max="7" width="5.8515625" style="5" customWidth="1"/>
    <col min="8" max="16384" width="9.140625" style="5" customWidth="1"/>
  </cols>
  <sheetData>
    <row r="1" ht="16.5">
      <c r="E1" s="5" t="s">
        <v>155</v>
      </c>
    </row>
    <row r="2" ht="16.5">
      <c r="E2" s="5" t="s">
        <v>152</v>
      </c>
    </row>
    <row r="3" ht="16.5">
      <c r="E3" s="5" t="s">
        <v>153</v>
      </c>
    </row>
    <row r="4" ht="16.5">
      <c r="E4" s="5" t="s">
        <v>154</v>
      </c>
    </row>
    <row r="6" spans="3:6" ht="16.5">
      <c r="C6" s="46" t="s">
        <v>7</v>
      </c>
      <c r="D6" s="46"/>
      <c r="E6" s="46"/>
      <c r="F6" s="46"/>
    </row>
    <row r="7" spans="3:6" ht="16.5">
      <c r="C7" s="46" t="s">
        <v>8</v>
      </c>
      <c r="D7" s="46"/>
      <c r="E7" s="46"/>
      <c r="F7" s="46"/>
    </row>
    <row r="8" spans="3:6" ht="16.5">
      <c r="C8" s="46" t="s">
        <v>9</v>
      </c>
      <c r="D8" s="46"/>
      <c r="E8" s="46"/>
      <c r="F8" s="46"/>
    </row>
    <row r="9" spans="3:6" ht="16.5">
      <c r="C9" s="46" t="s">
        <v>126</v>
      </c>
      <c r="D9" s="46"/>
      <c r="E9" s="46"/>
      <c r="F9" s="46"/>
    </row>
    <row r="10" spans="3:6" ht="16.5">
      <c r="C10" s="46" t="s">
        <v>136</v>
      </c>
      <c r="D10" s="46"/>
      <c r="E10" s="46"/>
      <c r="F10" s="46"/>
    </row>
    <row r="11" spans="3:6" ht="16.5">
      <c r="C11" s="46" t="s">
        <v>146</v>
      </c>
      <c r="D11" s="46"/>
      <c r="E11" s="46"/>
      <c r="F11" s="46"/>
    </row>
    <row r="13" spans="2:6" ht="35.25" customHeight="1">
      <c r="B13" s="53" t="s">
        <v>2</v>
      </c>
      <c r="C13" s="53"/>
      <c r="D13" s="53" t="s">
        <v>3</v>
      </c>
      <c r="E13" s="53" t="s">
        <v>4</v>
      </c>
      <c r="F13" s="53"/>
    </row>
    <row r="14" spans="2:6" ht="41.25" customHeight="1">
      <c r="B14" s="53"/>
      <c r="C14" s="53"/>
      <c r="D14" s="53"/>
      <c r="E14" s="10" t="s">
        <v>5</v>
      </c>
      <c r="F14" s="10" t="s">
        <v>6</v>
      </c>
    </row>
    <row r="15" spans="2:6" ht="115.5">
      <c r="B15" s="11" t="s">
        <v>1</v>
      </c>
      <c r="C15" s="12" t="s">
        <v>0</v>
      </c>
      <c r="D15" s="13" t="s">
        <v>10</v>
      </c>
      <c r="E15" s="14">
        <f>E16+E17+E18+E19</f>
        <v>0</v>
      </c>
      <c r="F15" s="15"/>
    </row>
    <row r="16" spans="2:6" ht="33">
      <c r="B16" s="11" t="s">
        <v>12</v>
      </c>
      <c r="C16" s="12" t="s">
        <v>11</v>
      </c>
      <c r="D16" s="13" t="s">
        <v>10</v>
      </c>
      <c r="E16" s="14"/>
      <c r="F16" s="14"/>
    </row>
    <row r="17" spans="2:10" ht="33">
      <c r="B17" s="11" t="s">
        <v>13</v>
      </c>
      <c r="C17" s="12" t="s">
        <v>16</v>
      </c>
      <c r="D17" s="13" t="s">
        <v>10</v>
      </c>
      <c r="E17" s="14"/>
      <c r="F17" s="14"/>
      <c r="J17" s="29" t="s">
        <v>150</v>
      </c>
    </row>
    <row r="18" spans="2:6" ht="49.5">
      <c r="B18" s="11" t="s">
        <v>14</v>
      </c>
      <c r="C18" s="12" t="s">
        <v>18</v>
      </c>
      <c r="D18" s="13" t="s">
        <v>10</v>
      </c>
      <c r="E18" s="14"/>
      <c r="F18" s="14"/>
    </row>
    <row r="19" spans="2:6" ht="50.25" customHeight="1">
      <c r="B19" s="11" t="s">
        <v>15</v>
      </c>
      <c r="C19" s="12" t="s">
        <v>19</v>
      </c>
      <c r="D19" s="13" t="s">
        <v>10</v>
      </c>
      <c r="E19" s="14"/>
      <c r="F19" s="14"/>
    </row>
    <row r="20" spans="2:6" ht="82.5">
      <c r="B20" s="50" t="s">
        <v>20</v>
      </c>
      <c r="C20" s="16" t="s">
        <v>21</v>
      </c>
      <c r="D20" s="13" t="s">
        <v>17</v>
      </c>
      <c r="E20" s="14"/>
      <c r="F20" s="14"/>
    </row>
    <row r="21" spans="2:6" ht="16.5">
      <c r="B21" s="51"/>
      <c r="C21" s="17" t="s">
        <v>127</v>
      </c>
      <c r="D21" s="13" t="str">
        <f>D20</f>
        <v>рублей/км</v>
      </c>
      <c r="E21" s="14"/>
      <c r="F21" s="14"/>
    </row>
    <row r="22" spans="2:6" ht="16.5">
      <c r="B22" s="52"/>
      <c r="C22" s="18" t="s">
        <v>128</v>
      </c>
      <c r="D22" s="13" t="str">
        <f>D21</f>
        <v>рублей/км</v>
      </c>
      <c r="E22" s="14"/>
      <c r="F22" s="14"/>
    </row>
    <row r="23" spans="2:6" ht="68.25" customHeight="1">
      <c r="B23" s="50" t="s">
        <v>23</v>
      </c>
      <c r="C23" s="16" t="s">
        <v>22</v>
      </c>
      <c r="D23" s="13" t="s">
        <v>17</v>
      </c>
      <c r="E23" s="14"/>
      <c r="F23" s="14"/>
    </row>
    <row r="24" spans="2:6" ht="16.5">
      <c r="B24" s="51"/>
      <c r="C24" s="17" t="s">
        <v>127</v>
      </c>
      <c r="D24" s="13" t="str">
        <f>D23</f>
        <v>рублей/км</v>
      </c>
      <c r="E24" s="19"/>
      <c r="F24" s="14"/>
    </row>
    <row r="25" spans="2:6" ht="16.5">
      <c r="B25" s="52"/>
      <c r="C25" s="18" t="s">
        <v>128</v>
      </c>
      <c r="D25" s="13" t="str">
        <f>D24</f>
        <v>рублей/км</v>
      </c>
      <c r="E25" s="19"/>
      <c r="F25" s="14"/>
    </row>
    <row r="26" spans="2:6" ht="66">
      <c r="B26" s="50" t="s">
        <v>25</v>
      </c>
      <c r="C26" s="12" t="s">
        <v>24</v>
      </c>
      <c r="D26" s="13" t="s">
        <v>10</v>
      </c>
      <c r="E26" s="19"/>
      <c r="F26" s="14"/>
    </row>
    <row r="27" spans="2:6" ht="16.5">
      <c r="B27" s="51"/>
      <c r="C27" s="17" t="s">
        <v>127</v>
      </c>
      <c r="D27" s="13" t="str">
        <f>D26</f>
        <v>рублей/кВт</v>
      </c>
      <c r="E27" s="19"/>
      <c r="F27" s="14"/>
    </row>
    <row r="28" spans="2:6" ht="16.5">
      <c r="B28" s="52"/>
      <c r="C28" s="18" t="s">
        <v>128</v>
      </c>
      <c r="D28" s="13" t="str">
        <f>D27</f>
        <v>рублей/кВт</v>
      </c>
      <c r="E28" s="19"/>
      <c r="F28" s="14"/>
    </row>
    <row r="30" spans="2:6" ht="48" customHeight="1">
      <c r="B30" s="49" t="s">
        <v>26</v>
      </c>
      <c r="C30" s="49"/>
      <c r="D30" s="49"/>
      <c r="E30" s="49"/>
      <c r="F30" s="49"/>
    </row>
  </sheetData>
  <sheetProtection/>
  <mergeCells count="13">
    <mergeCell ref="C11:F11"/>
    <mergeCell ref="C6:F6"/>
    <mergeCell ref="C7:F7"/>
    <mergeCell ref="C8:F8"/>
    <mergeCell ref="C9:F9"/>
    <mergeCell ref="C10:F10"/>
    <mergeCell ref="B23:B25"/>
    <mergeCell ref="B26:B28"/>
    <mergeCell ref="B30:F30"/>
    <mergeCell ref="B13:C14"/>
    <mergeCell ref="D13:D14"/>
    <mergeCell ref="E13:F13"/>
    <mergeCell ref="B20:B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0"/>
  <sheetViews>
    <sheetView view="pageBreakPreview" zoomScale="70" zoomScaleSheetLayoutView="70" zoomScalePageLayoutView="0" workbookViewId="0" topLeftCell="A1">
      <selection activeCell="P20" sqref="P20"/>
    </sheetView>
  </sheetViews>
  <sheetFormatPr defaultColWidth="9.140625" defaultRowHeight="15"/>
  <cols>
    <col min="1" max="1" width="9.140625" style="5" customWidth="1"/>
    <col min="2" max="2" width="5.7109375" style="9" customWidth="1"/>
    <col min="3" max="3" width="85.7109375" style="5" customWidth="1"/>
    <col min="4" max="4" width="18.00390625" style="5" customWidth="1"/>
    <col min="5" max="6" width="12.7109375" style="5" customWidth="1"/>
    <col min="7" max="7" width="6.7109375" style="5" customWidth="1"/>
    <col min="8" max="16384" width="9.140625" style="5" customWidth="1"/>
  </cols>
  <sheetData>
    <row r="1" ht="16.5">
      <c r="E1" s="5" t="s">
        <v>155</v>
      </c>
    </row>
    <row r="2" ht="16.5">
      <c r="E2" s="5" t="s">
        <v>152</v>
      </c>
    </row>
    <row r="3" ht="16.5">
      <c r="E3" s="5" t="s">
        <v>153</v>
      </c>
    </row>
    <row r="4" ht="16.5">
      <c r="E4" s="5" t="s">
        <v>154</v>
      </c>
    </row>
    <row r="6" spans="3:6" ht="16.5">
      <c r="C6" s="46" t="s">
        <v>7</v>
      </c>
      <c r="D6" s="46"/>
      <c r="E6" s="46"/>
      <c r="F6" s="46"/>
    </row>
    <row r="7" spans="3:6" ht="16.5">
      <c r="C7" s="46" t="s">
        <v>8</v>
      </c>
      <c r="D7" s="46"/>
      <c r="E7" s="46"/>
      <c r="F7" s="46"/>
    </row>
    <row r="8" spans="3:6" ht="16.5">
      <c r="C8" s="46" t="s">
        <v>9</v>
      </c>
      <c r="D8" s="46"/>
      <c r="E8" s="46"/>
      <c r="F8" s="46"/>
    </row>
    <row r="9" spans="3:6" ht="16.5">
      <c r="C9" s="46" t="s">
        <v>147</v>
      </c>
      <c r="D9" s="46"/>
      <c r="E9" s="46"/>
      <c r="F9" s="46"/>
    </row>
    <row r="10" spans="3:6" ht="16.5">
      <c r="C10" s="46" t="s">
        <v>136</v>
      </c>
      <c r="D10" s="46"/>
      <c r="E10" s="46"/>
      <c r="F10" s="46"/>
    </row>
    <row r="11" spans="3:6" ht="16.5">
      <c r="C11" s="46" t="s">
        <v>146</v>
      </c>
      <c r="D11" s="46"/>
      <c r="E11" s="46"/>
      <c r="F11" s="46"/>
    </row>
    <row r="13" spans="2:6" ht="35.25" customHeight="1">
      <c r="B13" s="53" t="s">
        <v>2</v>
      </c>
      <c r="C13" s="53"/>
      <c r="D13" s="53" t="s">
        <v>3</v>
      </c>
      <c r="E13" s="53" t="s">
        <v>4</v>
      </c>
      <c r="F13" s="53"/>
    </row>
    <row r="14" spans="2:6" ht="41.25" customHeight="1">
      <c r="B14" s="53"/>
      <c r="C14" s="53"/>
      <c r="D14" s="53"/>
      <c r="E14" s="10" t="s">
        <v>5</v>
      </c>
      <c r="F14" s="10" t="s">
        <v>6</v>
      </c>
    </row>
    <row r="15" spans="2:6" ht="102.75" customHeight="1">
      <c r="B15" s="11" t="s">
        <v>1</v>
      </c>
      <c r="C15" s="12" t="s">
        <v>0</v>
      </c>
      <c r="D15" s="13" t="s">
        <v>10</v>
      </c>
      <c r="E15" s="14">
        <f>E16+E17+E18+E19</f>
        <v>0</v>
      </c>
      <c r="F15" s="15"/>
    </row>
    <row r="16" spans="2:6" ht="33">
      <c r="B16" s="11" t="s">
        <v>12</v>
      </c>
      <c r="C16" s="12" t="s">
        <v>11</v>
      </c>
      <c r="D16" s="13" t="s">
        <v>10</v>
      </c>
      <c r="E16" s="14"/>
      <c r="F16" s="14"/>
    </row>
    <row r="17" spans="2:11" ht="33">
      <c r="B17" s="11" t="s">
        <v>13</v>
      </c>
      <c r="C17" s="12" t="s">
        <v>16</v>
      </c>
      <c r="D17" s="13" t="s">
        <v>10</v>
      </c>
      <c r="E17" s="14"/>
      <c r="F17" s="14"/>
      <c r="K17" s="29" t="s">
        <v>150</v>
      </c>
    </row>
    <row r="18" spans="2:6" ht="49.5">
      <c r="B18" s="11" t="s">
        <v>14</v>
      </c>
      <c r="C18" s="12" t="s">
        <v>18</v>
      </c>
      <c r="D18" s="13" t="s">
        <v>10</v>
      </c>
      <c r="E18" s="14">
        <v>0</v>
      </c>
      <c r="F18" s="14"/>
    </row>
    <row r="19" spans="2:6" ht="52.5" customHeight="1">
      <c r="B19" s="11" t="s">
        <v>15</v>
      </c>
      <c r="C19" s="12" t="s">
        <v>19</v>
      </c>
      <c r="D19" s="13" t="s">
        <v>10</v>
      </c>
      <c r="E19" s="14"/>
      <c r="F19" s="14"/>
    </row>
    <row r="20" spans="2:6" ht="82.5">
      <c r="B20" s="50" t="s">
        <v>20</v>
      </c>
      <c r="C20" s="16" t="s">
        <v>21</v>
      </c>
      <c r="D20" s="13" t="s">
        <v>17</v>
      </c>
      <c r="E20" s="14"/>
      <c r="F20" s="14"/>
    </row>
    <row r="21" spans="2:6" ht="16.5">
      <c r="B21" s="51"/>
      <c r="C21" s="17" t="s">
        <v>127</v>
      </c>
      <c r="D21" s="13" t="str">
        <f>D20</f>
        <v>рублей/км</v>
      </c>
      <c r="E21" s="14"/>
      <c r="F21" s="14"/>
    </row>
    <row r="22" spans="2:6" ht="16.5">
      <c r="B22" s="52"/>
      <c r="C22" s="18" t="s">
        <v>128</v>
      </c>
      <c r="D22" s="13" t="str">
        <f>D21</f>
        <v>рублей/км</v>
      </c>
      <c r="E22" s="14"/>
      <c r="F22" s="14"/>
    </row>
    <row r="23" spans="2:6" ht="82.5">
      <c r="B23" s="50" t="s">
        <v>23</v>
      </c>
      <c r="C23" s="16" t="s">
        <v>22</v>
      </c>
      <c r="D23" s="13" t="s">
        <v>17</v>
      </c>
      <c r="E23" s="14"/>
      <c r="F23" s="14"/>
    </row>
    <row r="24" spans="2:6" ht="16.5">
      <c r="B24" s="51"/>
      <c r="C24" s="17" t="s">
        <v>127</v>
      </c>
      <c r="D24" s="13" t="str">
        <f>D23</f>
        <v>рублей/км</v>
      </c>
      <c r="E24" s="19"/>
      <c r="F24" s="14"/>
    </row>
    <row r="25" spans="2:6" ht="16.5">
      <c r="B25" s="52"/>
      <c r="C25" s="18" t="s">
        <v>128</v>
      </c>
      <c r="D25" s="13" t="str">
        <f>D24</f>
        <v>рублей/км</v>
      </c>
      <c r="E25" s="19"/>
      <c r="F25" s="14"/>
    </row>
    <row r="26" spans="2:6" ht="66">
      <c r="B26" s="50" t="s">
        <v>25</v>
      </c>
      <c r="C26" s="12" t="s">
        <v>24</v>
      </c>
      <c r="D26" s="13" t="s">
        <v>10</v>
      </c>
      <c r="E26" s="19"/>
      <c r="F26" s="14"/>
    </row>
    <row r="27" spans="2:6" ht="16.5">
      <c r="B27" s="51"/>
      <c r="C27" s="17" t="s">
        <v>127</v>
      </c>
      <c r="D27" s="13" t="str">
        <f>D26</f>
        <v>рублей/кВт</v>
      </c>
      <c r="E27" s="19"/>
      <c r="F27" s="14"/>
    </row>
    <row r="28" spans="2:6" ht="16.5">
      <c r="B28" s="52"/>
      <c r="C28" s="18" t="s">
        <v>128</v>
      </c>
      <c r="D28" s="13" t="str">
        <f>D27</f>
        <v>рублей/кВт</v>
      </c>
      <c r="E28" s="19"/>
      <c r="F28" s="14"/>
    </row>
    <row r="30" spans="2:6" ht="48" customHeight="1">
      <c r="B30" s="49" t="s">
        <v>26</v>
      </c>
      <c r="C30" s="49"/>
      <c r="D30" s="49"/>
      <c r="E30" s="49"/>
      <c r="F30" s="49"/>
    </row>
  </sheetData>
  <sheetProtection/>
  <mergeCells count="13">
    <mergeCell ref="B30:F30"/>
    <mergeCell ref="B13:C14"/>
    <mergeCell ref="D13:D14"/>
    <mergeCell ref="E13:F13"/>
    <mergeCell ref="B20:B22"/>
    <mergeCell ref="B23:B25"/>
    <mergeCell ref="B26:B28"/>
    <mergeCell ref="C11:F11"/>
    <mergeCell ref="C6:F6"/>
    <mergeCell ref="C7:F7"/>
    <mergeCell ref="C8:F8"/>
    <mergeCell ref="C9:F9"/>
    <mergeCell ref="C10:F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1"/>
  <sheetViews>
    <sheetView view="pageBreakPreview" zoomScale="70" zoomScaleSheetLayoutView="70" zoomScalePageLayoutView="0" workbookViewId="0" topLeftCell="A1">
      <selection activeCell="X15" sqref="X15"/>
    </sheetView>
  </sheetViews>
  <sheetFormatPr defaultColWidth="9.140625" defaultRowHeight="15"/>
  <cols>
    <col min="1" max="1" width="9.140625" style="5" customWidth="1"/>
    <col min="2" max="2" width="5.7109375" style="23" customWidth="1"/>
    <col min="3" max="3" width="56.7109375" style="5" customWidth="1"/>
    <col min="4" max="4" width="15.421875" style="5" customWidth="1"/>
    <col min="5" max="5" width="15.140625" style="5" customWidth="1"/>
    <col min="6" max="6" width="13.7109375" style="5" customWidth="1"/>
    <col min="7" max="7" width="2.8515625" style="5" customWidth="1"/>
    <col min="8" max="16384" width="9.140625" style="5" customWidth="1"/>
  </cols>
  <sheetData>
    <row r="1" ht="16.5">
      <c r="E1" s="5" t="s">
        <v>156</v>
      </c>
    </row>
    <row r="2" ht="16.5">
      <c r="E2" s="5" t="s">
        <v>152</v>
      </c>
    </row>
    <row r="3" ht="16.5">
      <c r="E3" s="5" t="s">
        <v>153</v>
      </c>
    </row>
    <row r="4" ht="16.5">
      <c r="E4" s="5" t="s">
        <v>154</v>
      </c>
    </row>
    <row r="6" spans="2:6" ht="16.5">
      <c r="B6" s="46" t="s">
        <v>48</v>
      </c>
      <c r="C6" s="46"/>
      <c r="D6" s="46"/>
      <c r="E6" s="46"/>
      <c r="F6" s="46"/>
    </row>
    <row r="7" spans="2:6" ht="16.5">
      <c r="B7" s="46" t="s">
        <v>164</v>
      </c>
      <c r="C7" s="46"/>
      <c r="D7" s="46"/>
      <c r="E7" s="46"/>
      <c r="F7" s="46"/>
    </row>
    <row r="8" spans="2:6" ht="115.5" customHeight="1">
      <c r="B8" s="56" t="s">
        <v>27</v>
      </c>
      <c r="C8" s="56"/>
      <c r="D8" s="20" t="s">
        <v>28</v>
      </c>
      <c r="E8" s="20" t="s">
        <v>29</v>
      </c>
      <c r="F8" s="20" t="s">
        <v>30</v>
      </c>
    </row>
    <row r="9" spans="2:9" ht="30.75" customHeight="1">
      <c r="B9" s="55" t="s">
        <v>31</v>
      </c>
      <c r="C9" s="12" t="s">
        <v>37</v>
      </c>
      <c r="D9" s="21">
        <v>0</v>
      </c>
      <c r="E9" s="22">
        <v>0</v>
      </c>
      <c r="F9" s="22">
        <v>0</v>
      </c>
      <c r="I9" s="29"/>
    </row>
    <row r="10" spans="2:9" ht="17.25" customHeight="1">
      <c r="B10" s="55"/>
      <c r="C10" s="16" t="s">
        <v>5</v>
      </c>
      <c r="D10" s="21"/>
      <c r="E10" s="22"/>
      <c r="F10" s="22" t="e">
        <f>D10/E10</f>
        <v>#DIV/0!</v>
      </c>
      <c r="I10" s="29"/>
    </row>
    <row r="11" spans="2:6" ht="16.5">
      <c r="B11" s="55"/>
      <c r="C11" s="16" t="s">
        <v>6</v>
      </c>
      <c r="D11" s="21"/>
      <c r="E11" s="22"/>
      <c r="F11" s="22"/>
    </row>
    <row r="12" spans="2:6" ht="33">
      <c r="B12" s="13" t="s">
        <v>32</v>
      </c>
      <c r="C12" s="16" t="s">
        <v>38</v>
      </c>
      <c r="D12" s="21">
        <v>0</v>
      </c>
      <c r="E12" s="22">
        <v>0</v>
      </c>
      <c r="F12" s="22">
        <v>0</v>
      </c>
    </row>
    <row r="13" spans="2:6" ht="33">
      <c r="B13" s="55" t="s">
        <v>33</v>
      </c>
      <c r="C13" s="12" t="s">
        <v>39</v>
      </c>
      <c r="D13" s="21">
        <f>D14+D15+D16+D17+D18</f>
        <v>0</v>
      </c>
      <c r="E13" s="22">
        <f>E14+E15+E16+E17+E18</f>
        <v>0</v>
      </c>
      <c r="F13" s="22" t="e">
        <f>D13/E13</f>
        <v>#DIV/0!</v>
      </c>
    </row>
    <row r="14" spans="2:6" ht="16.5">
      <c r="B14" s="55"/>
      <c r="C14" s="16" t="s">
        <v>40</v>
      </c>
      <c r="D14" s="21">
        <v>0</v>
      </c>
      <c r="E14" s="22">
        <v>0</v>
      </c>
      <c r="F14" s="22" t="e">
        <f>D14/E14</f>
        <v>#DIV/0!</v>
      </c>
    </row>
    <row r="15" spans="2:6" ht="16.5">
      <c r="B15" s="55"/>
      <c r="C15" s="16" t="s">
        <v>41</v>
      </c>
      <c r="D15" s="21">
        <v>0</v>
      </c>
      <c r="E15" s="22">
        <v>0</v>
      </c>
      <c r="F15" s="22" t="e">
        <f>D15/E15</f>
        <v>#DIV/0!</v>
      </c>
    </row>
    <row r="16" spans="2:6" ht="16.5">
      <c r="B16" s="55"/>
      <c r="C16" s="16" t="s">
        <v>42</v>
      </c>
      <c r="D16" s="21">
        <v>0</v>
      </c>
      <c r="E16" s="22">
        <v>0</v>
      </c>
      <c r="F16" s="22"/>
    </row>
    <row r="17" spans="2:6" ht="49.5">
      <c r="B17" s="55"/>
      <c r="C17" s="16" t="s">
        <v>43</v>
      </c>
      <c r="D17" s="21">
        <v>0</v>
      </c>
      <c r="E17" s="22">
        <v>0</v>
      </c>
      <c r="F17" s="22" t="e">
        <f>D17/E17</f>
        <v>#DIV/0!</v>
      </c>
    </row>
    <row r="18" spans="2:6" ht="30.75" customHeight="1">
      <c r="B18" s="55"/>
      <c r="C18" s="16" t="s">
        <v>44</v>
      </c>
      <c r="D18" s="21">
        <v>0</v>
      </c>
      <c r="E18" s="22">
        <v>0</v>
      </c>
      <c r="F18" s="22">
        <v>0</v>
      </c>
    </row>
    <row r="19" spans="2:6" ht="33">
      <c r="B19" s="55" t="s">
        <v>34</v>
      </c>
      <c r="C19" s="12" t="s">
        <v>45</v>
      </c>
      <c r="D19" s="21">
        <v>0</v>
      </c>
      <c r="E19" s="22">
        <v>0</v>
      </c>
      <c r="F19" s="22">
        <v>0</v>
      </c>
    </row>
    <row r="20" spans="2:6" ht="16.5">
      <c r="B20" s="55"/>
      <c r="C20" s="16" t="s">
        <v>5</v>
      </c>
      <c r="D20" s="21"/>
      <c r="E20" s="22"/>
      <c r="F20" s="22" t="e">
        <f>D20/E20</f>
        <v>#DIV/0!</v>
      </c>
    </row>
    <row r="21" spans="2:6" ht="16.5">
      <c r="B21" s="55"/>
      <c r="C21" s="16" t="s">
        <v>6</v>
      </c>
      <c r="D21" s="21"/>
      <c r="E21" s="22"/>
      <c r="F21" s="22"/>
    </row>
    <row r="22" spans="2:6" ht="58.5" customHeight="1">
      <c r="B22" s="55" t="s">
        <v>35</v>
      </c>
      <c r="C22" s="16" t="s">
        <v>46</v>
      </c>
      <c r="D22" s="21"/>
      <c r="E22" s="22"/>
      <c r="F22" s="22"/>
    </row>
    <row r="23" spans="2:6" ht="16.5">
      <c r="B23" s="55"/>
      <c r="C23" s="16" t="s">
        <v>5</v>
      </c>
      <c r="D23" s="21">
        <v>0</v>
      </c>
      <c r="E23" s="22">
        <v>0</v>
      </c>
      <c r="F23" s="22"/>
    </row>
    <row r="24" spans="2:6" ht="16.5">
      <c r="B24" s="55"/>
      <c r="C24" s="16" t="s">
        <v>6</v>
      </c>
      <c r="D24" s="21"/>
      <c r="E24" s="22"/>
      <c r="F24" s="22"/>
    </row>
    <row r="25" spans="2:6" ht="82.5">
      <c r="B25" s="55" t="s">
        <v>36</v>
      </c>
      <c r="C25" s="12" t="s">
        <v>47</v>
      </c>
      <c r="D25" s="21">
        <v>0</v>
      </c>
      <c r="E25" s="22">
        <v>0</v>
      </c>
      <c r="F25" s="22">
        <v>0</v>
      </c>
    </row>
    <row r="26" spans="2:6" ht="16.5">
      <c r="B26" s="55"/>
      <c r="C26" s="16" t="s">
        <v>5</v>
      </c>
      <c r="D26" s="21"/>
      <c r="E26" s="22"/>
      <c r="F26" s="22" t="e">
        <f>D26/E26</f>
        <v>#DIV/0!</v>
      </c>
    </row>
    <row r="27" spans="2:6" ht="16.5">
      <c r="B27" s="55"/>
      <c r="C27" s="16" t="s">
        <v>6</v>
      </c>
      <c r="D27" s="21"/>
      <c r="E27" s="22"/>
      <c r="F27" s="22"/>
    </row>
    <row r="29" spans="2:6" ht="42" customHeight="1">
      <c r="B29" s="54" t="s">
        <v>49</v>
      </c>
      <c r="C29" s="54"/>
      <c r="D29" s="54"/>
      <c r="E29" s="54"/>
      <c r="F29" s="54"/>
    </row>
    <row r="30" s="38" customFormat="1" ht="16.5">
      <c r="B30" s="40" t="s">
        <v>162</v>
      </c>
    </row>
    <row r="31" spans="2:6" s="38" customFormat="1" ht="23.25" customHeight="1">
      <c r="B31" s="49" t="s">
        <v>165</v>
      </c>
      <c r="C31" s="49"/>
      <c r="D31" s="49"/>
      <c r="E31" s="49"/>
      <c r="F31" s="49"/>
    </row>
  </sheetData>
  <sheetProtection/>
  <mergeCells count="10">
    <mergeCell ref="B31:F31"/>
    <mergeCell ref="B6:F6"/>
    <mergeCell ref="B7:F7"/>
    <mergeCell ref="B29:F29"/>
    <mergeCell ref="B19:B21"/>
    <mergeCell ref="B22:B24"/>
    <mergeCell ref="B25:B27"/>
    <mergeCell ref="B8:C8"/>
    <mergeCell ref="B9:B11"/>
    <mergeCell ref="B13:B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9"/>
  <sheetViews>
    <sheetView view="pageBreakPreview" zoomScale="70" zoomScaleSheetLayoutView="70" zoomScalePageLayoutView="0" workbookViewId="0" topLeftCell="A1">
      <selection activeCell="I9" sqref="I9"/>
    </sheetView>
  </sheetViews>
  <sheetFormatPr defaultColWidth="9.140625" defaultRowHeight="15"/>
  <cols>
    <col min="1" max="1" width="9.140625" style="5" customWidth="1"/>
    <col min="2" max="2" width="5.7109375" style="23" customWidth="1"/>
    <col min="3" max="3" width="56.7109375" style="5" customWidth="1"/>
    <col min="4" max="4" width="15.421875" style="5" customWidth="1"/>
    <col min="5" max="5" width="15.140625" style="5" customWidth="1"/>
    <col min="6" max="6" width="13.7109375" style="5" customWidth="1"/>
    <col min="7" max="7" width="3.7109375" style="5" customWidth="1"/>
    <col min="8" max="16384" width="9.140625" style="5" customWidth="1"/>
  </cols>
  <sheetData>
    <row r="1" ht="16.5">
      <c r="E1" s="5" t="s">
        <v>156</v>
      </c>
    </row>
    <row r="2" ht="16.5">
      <c r="E2" s="5" t="s">
        <v>152</v>
      </c>
    </row>
    <row r="3" ht="16.5">
      <c r="E3" s="5" t="s">
        <v>153</v>
      </c>
    </row>
    <row r="4" ht="16.5">
      <c r="E4" s="5" t="s">
        <v>154</v>
      </c>
    </row>
    <row r="6" spans="2:6" ht="16.5">
      <c r="B6" s="46" t="s">
        <v>48</v>
      </c>
      <c r="C6" s="46"/>
      <c r="D6" s="46"/>
      <c r="E6" s="46"/>
      <c r="F6" s="46"/>
    </row>
    <row r="7" spans="2:6" ht="16.5">
      <c r="B7" s="46" t="s">
        <v>129</v>
      </c>
      <c r="C7" s="46"/>
      <c r="D7" s="46"/>
      <c r="E7" s="46"/>
      <c r="F7" s="46"/>
    </row>
    <row r="8" spans="2:6" ht="115.5" customHeight="1">
      <c r="B8" s="56" t="s">
        <v>27</v>
      </c>
      <c r="C8" s="56"/>
      <c r="D8" s="20" t="s">
        <v>28</v>
      </c>
      <c r="E8" s="20" t="s">
        <v>29</v>
      </c>
      <c r="F8" s="20" t="s">
        <v>30</v>
      </c>
    </row>
    <row r="9" spans="2:9" ht="30.75" customHeight="1">
      <c r="B9" s="55" t="s">
        <v>31</v>
      </c>
      <c r="C9" s="12" t="s">
        <v>37</v>
      </c>
      <c r="D9" s="21"/>
      <c r="E9" s="22"/>
      <c r="F9" s="22"/>
      <c r="I9" s="29" t="s">
        <v>150</v>
      </c>
    </row>
    <row r="10" spans="2:6" ht="16.5">
      <c r="B10" s="55"/>
      <c r="C10" s="16" t="s">
        <v>5</v>
      </c>
      <c r="D10" s="21"/>
      <c r="E10" s="22"/>
      <c r="F10" s="22" t="e">
        <f>D10/E10</f>
        <v>#DIV/0!</v>
      </c>
    </row>
    <row r="11" spans="2:6" ht="16.5">
      <c r="B11" s="55"/>
      <c r="C11" s="16" t="s">
        <v>6</v>
      </c>
      <c r="D11" s="21"/>
      <c r="E11" s="22"/>
      <c r="F11" s="22"/>
    </row>
    <row r="12" spans="2:6" ht="33">
      <c r="B12" s="13" t="s">
        <v>32</v>
      </c>
      <c r="C12" s="16" t="s">
        <v>38</v>
      </c>
      <c r="D12" s="21">
        <v>0</v>
      </c>
      <c r="E12" s="22">
        <v>0</v>
      </c>
      <c r="F12" s="22">
        <v>0</v>
      </c>
    </row>
    <row r="13" spans="2:6" ht="33">
      <c r="B13" s="55" t="s">
        <v>33</v>
      </c>
      <c r="C13" s="12" t="s">
        <v>39</v>
      </c>
      <c r="D13" s="21">
        <f>D14+D15+D16+D17+D18</f>
        <v>0</v>
      </c>
      <c r="E13" s="21">
        <f>E14+E15+E16+E17+E18</f>
        <v>0</v>
      </c>
      <c r="F13" s="22" t="e">
        <f>D13/E13</f>
        <v>#DIV/0!</v>
      </c>
    </row>
    <row r="14" spans="2:6" ht="16.5">
      <c r="B14" s="55"/>
      <c r="C14" s="16" t="s">
        <v>40</v>
      </c>
      <c r="D14" s="21"/>
      <c r="E14" s="22"/>
      <c r="F14" s="22" t="e">
        <f>D14/E14</f>
        <v>#DIV/0!</v>
      </c>
    </row>
    <row r="15" spans="2:6" ht="16.5">
      <c r="B15" s="55"/>
      <c r="C15" s="16" t="s">
        <v>41</v>
      </c>
      <c r="D15" s="21"/>
      <c r="E15" s="22"/>
      <c r="F15" s="22" t="e">
        <f>D15/E15</f>
        <v>#DIV/0!</v>
      </c>
    </row>
    <row r="16" spans="2:6" ht="16.5">
      <c r="B16" s="55"/>
      <c r="C16" s="16" t="s">
        <v>42</v>
      </c>
      <c r="D16" s="21"/>
      <c r="E16" s="22"/>
      <c r="F16" s="22"/>
    </row>
    <row r="17" spans="2:6" ht="49.5">
      <c r="B17" s="55"/>
      <c r="C17" s="16" t="s">
        <v>43</v>
      </c>
      <c r="D17" s="21"/>
      <c r="E17" s="22"/>
      <c r="F17" s="22" t="e">
        <f>D17/E17</f>
        <v>#DIV/0!</v>
      </c>
    </row>
    <row r="18" spans="2:9" ht="30.75" customHeight="1">
      <c r="B18" s="55"/>
      <c r="C18" s="16" t="s">
        <v>44</v>
      </c>
      <c r="D18" s="21">
        <v>0</v>
      </c>
      <c r="E18" s="22">
        <v>0</v>
      </c>
      <c r="F18" s="22"/>
      <c r="I18" s="24"/>
    </row>
    <row r="19" spans="2:6" ht="33">
      <c r="B19" s="55" t="s">
        <v>34</v>
      </c>
      <c r="C19" s="12" t="s">
        <v>45</v>
      </c>
      <c r="D19" s="21"/>
      <c r="E19" s="22"/>
      <c r="F19" s="22"/>
    </row>
    <row r="20" spans="2:6" ht="16.5">
      <c r="B20" s="55"/>
      <c r="C20" s="16" t="s">
        <v>5</v>
      </c>
      <c r="D20" s="21"/>
      <c r="E20" s="22"/>
      <c r="F20" s="22" t="e">
        <f>D20/E20</f>
        <v>#DIV/0!</v>
      </c>
    </row>
    <row r="21" spans="2:6" ht="16.5">
      <c r="B21" s="55"/>
      <c r="C21" s="16" t="s">
        <v>6</v>
      </c>
      <c r="D21" s="21"/>
      <c r="E21" s="22"/>
      <c r="F21" s="22"/>
    </row>
    <row r="22" spans="2:6" ht="49.5">
      <c r="B22" s="55" t="s">
        <v>35</v>
      </c>
      <c r="C22" s="16" t="s">
        <v>46</v>
      </c>
      <c r="D22" s="21"/>
      <c r="E22" s="22"/>
      <c r="F22" s="22"/>
    </row>
    <row r="23" spans="2:6" ht="16.5">
      <c r="B23" s="55"/>
      <c r="C23" s="16" t="s">
        <v>5</v>
      </c>
      <c r="D23" s="21">
        <v>0</v>
      </c>
      <c r="E23" s="22">
        <v>0</v>
      </c>
      <c r="F23" s="22">
        <v>0</v>
      </c>
    </row>
    <row r="24" spans="2:6" ht="16.5">
      <c r="B24" s="55"/>
      <c r="C24" s="16" t="s">
        <v>6</v>
      </c>
      <c r="D24" s="21"/>
      <c r="E24" s="22"/>
      <c r="F24" s="22"/>
    </row>
    <row r="25" spans="2:6" ht="82.5">
      <c r="B25" s="55" t="s">
        <v>36</v>
      </c>
      <c r="C25" s="12" t="s">
        <v>47</v>
      </c>
      <c r="D25" s="21"/>
      <c r="E25" s="22"/>
      <c r="F25" s="22"/>
    </row>
    <row r="26" spans="2:6" ht="16.5">
      <c r="B26" s="55"/>
      <c r="C26" s="16" t="s">
        <v>5</v>
      </c>
      <c r="D26" s="21"/>
      <c r="E26" s="22"/>
      <c r="F26" s="22" t="e">
        <f>D26/E26</f>
        <v>#DIV/0!</v>
      </c>
    </row>
    <row r="27" spans="2:6" ht="16.5">
      <c r="B27" s="55"/>
      <c r="C27" s="16" t="s">
        <v>6</v>
      </c>
      <c r="D27" s="21"/>
      <c r="E27" s="22"/>
      <c r="F27" s="22"/>
    </row>
    <row r="29" spans="2:6" ht="42" customHeight="1">
      <c r="B29" s="54" t="s">
        <v>49</v>
      </c>
      <c r="C29" s="54"/>
      <c r="D29" s="54"/>
      <c r="E29" s="54"/>
      <c r="F29" s="54"/>
    </row>
  </sheetData>
  <sheetProtection/>
  <mergeCells count="9">
    <mergeCell ref="B22:B24"/>
    <mergeCell ref="B25:B27"/>
    <mergeCell ref="B29:F29"/>
    <mergeCell ref="B6:F6"/>
    <mergeCell ref="B7:F7"/>
    <mergeCell ref="B8:C8"/>
    <mergeCell ref="B9:B11"/>
    <mergeCell ref="B13:B18"/>
    <mergeCell ref="B19:B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9"/>
  <sheetViews>
    <sheetView view="pageBreakPreview" zoomScale="70" zoomScaleSheetLayoutView="70" zoomScalePageLayoutView="0" workbookViewId="0" topLeftCell="A1">
      <selection activeCell="I9" sqref="I9"/>
    </sheetView>
  </sheetViews>
  <sheetFormatPr defaultColWidth="9.140625" defaultRowHeight="15"/>
  <cols>
    <col min="1" max="1" width="9.140625" style="5" customWidth="1"/>
    <col min="2" max="2" width="5.7109375" style="23" customWidth="1"/>
    <col min="3" max="3" width="56.7109375" style="5" customWidth="1"/>
    <col min="4" max="4" width="15.421875" style="5" customWidth="1"/>
    <col min="5" max="5" width="15.140625" style="5" customWidth="1"/>
    <col min="6" max="6" width="13.7109375" style="5" customWidth="1"/>
    <col min="7" max="7" width="4.140625" style="5" customWidth="1"/>
    <col min="8" max="16384" width="9.140625" style="5" customWidth="1"/>
  </cols>
  <sheetData>
    <row r="1" ht="16.5">
      <c r="E1" s="5" t="s">
        <v>156</v>
      </c>
    </row>
    <row r="2" ht="16.5">
      <c r="E2" s="5" t="s">
        <v>152</v>
      </c>
    </row>
    <row r="3" ht="16.5">
      <c r="E3" s="5" t="s">
        <v>153</v>
      </c>
    </row>
    <row r="4" ht="16.5">
      <c r="E4" s="5" t="s">
        <v>154</v>
      </c>
    </row>
    <row r="6" spans="2:6" ht="16.5">
      <c r="B6" s="46" t="s">
        <v>48</v>
      </c>
      <c r="C6" s="46"/>
      <c r="D6" s="46"/>
      <c r="E6" s="46"/>
      <c r="F6" s="46"/>
    </row>
    <row r="7" spans="2:6" ht="16.5">
      <c r="B7" s="46" t="s">
        <v>130</v>
      </c>
      <c r="C7" s="46"/>
      <c r="D7" s="46"/>
      <c r="E7" s="46"/>
      <c r="F7" s="46"/>
    </row>
    <row r="8" spans="2:6" ht="115.5" customHeight="1">
      <c r="B8" s="56" t="s">
        <v>27</v>
      </c>
      <c r="C8" s="56"/>
      <c r="D8" s="20" t="s">
        <v>28</v>
      </c>
      <c r="E8" s="20" t="s">
        <v>29</v>
      </c>
      <c r="F8" s="20" t="s">
        <v>30</v>
      </c>
    </row>
    <row r="9" spans="2:9" ht="30.75" customHeight="1">
      <c r="B9" s="55" t="s">
        <v>31</v>
      </c>
      <c r="C9" s="12" t="s">
        <v>37</v>
      </c>
      <c r="D9" s="21"/>
      <c r="E9" s="22"/>
      <c r="F9" s="22"/>
      <c r="I9" s="29" t="s">
        <v>150</v>
      </c>
    </row>
    <row r="10" spans="2:6" ht="16.5">
      <c r="B10" s="55"/>
      <c r="C10" s="16" t="s">
        <v>5</v>
      </c>
      <c r="D10" s="21"/>
      <c r="E10" s="22"/>
      <c r="F10" s="22" t="e">
        <f>D10/E10</f>
        <v>#DIV/0!</v>
      </c>
    </row>
    <row r="11" spans="2:6" ht="16.5">
      <c r="B11" s="55"/>
      <c r="C11" s="16" t="s">
        <v>6</v>
      </c>
      <c r="D11" s="21"/>
      <c r="E11" s="22"/>
      <c r="F11" s="22"/>
    </row>
    <row r="12" spans="2:6" ht="33">
      <c r="B12" s="13" t="s">
        <v>32</v>
      </c>
      <c r="C12" s="16" t="s">
        <v>38</v>
      </c>
      <c r="D12" s="21">
        <v>0</v>
      </c>
      <c r="E12" s="22">
        <v>0</v>
      </c>
      <c r="F12" s="22">
        <v>0</v>
      </c>
    </row>
    <row r="13" spans="2:6" ht="33">
      <c r="B13" s="55" t="s">
        <v>33</v>
      </c>
      <c r="C13" s="12" t="s">
        <v>39</v>
      </c>
      <c r="D13" s="21">
        <f>D14+D15+D16+D17+D18</f>
        <v>0</v>
      </c>
      <c r="E13" s="21">
        <f>E14+E15+E16+E17+E18</f>
        <v>0</v>
      </c>
      <c r="F13" s="22">
        <v>0</v>
      </c>
    </row>
    <row r="14" spans="2:6" ht="16.5">
      <c r="B14" s="55"/>
      <c r="C14" s="16" t="s">
        <v>40</v>
      </c>
      <c r="D14" s="21"/>
      <c r="E14" s="22"/>
      <c r="F14" s="22" t="e">
        <f>D14/E14</f>
        <v>#DIV/0!</v>
      </c>
    </row>
    <row r="15" spans="2:6" ht="16.5">
      <c r="B15" s="55"/>
      <c r="C15" s="16" t="s">
        <v>41</v>
      </c>
      <c r="D15" s="21"/>
      <c r="E15" s="22"/>
      <c r="F15" s="22" t="e">
        <f>D15/E15</f>
        <v>#DIV/0!</v>
      </c>
    </row>
    <row r="16" spans="2:6" ht="16.5">
      <c r="B16" s="55"/>
      <c r="C16" s="16" t="s">
        <v>42</v>
      </c>
      <c r="D16" s="21"/>
      <c r="E16" s="22"/>
      <c r="F16" s="22">
        <v>0</v>
      </c>
    </row>
    <row r="17" spans="2:6" ht="49.5">
      <c r="B17" s="55"/>
      <c r="C17" s="16" t="s">
        <v>43</v>
      </c>
      <c r="D17" s="21"/>
      <c r="E17" s="22"/>
      <c r="F17" s="22" t="e">
        <f>D17/E17</f>
        <v>#DIV/0!</v>
      </c>
    </row>
    <row r="18" spans="2:6" ht="30.75" customHeight="1">
      <c r="B18" s="55"/>
      <c r="C18" s="16" t="s">
        <v>44</v>
      </c>
      <c r="D18" s="21">
        <v>0</v>
      </c>
      <c r="E18" s="22">
        <v>0</v>
      </c>
      <c r="F18" s="22">
        <v>0</v>
      </c>
    </row>
    <row r="19" spans="2:6" ht="33">
      <c r="B19" s="55" t="s">
        <v>34</v>
      </c>
      <c r="C19" s="12" t="s">
        <v>45</v>
      </c>
      <c r="D19" s="21"/>
      <c r="E19" s="22"/>
      <c r="F19" s="22"/>
    </row>
    <row r="20" spans="2:6" ht="16.5">
      <c r="B20" s="55"/>
      <c r="C20" s="16" t="s">
        <v>5</v>
      </c>
      <c r="D20" s="21"/>
      <c r="E20" s="22"/>
      <c r="F20" s="22" t="e">
        <f>D20/E20</f>
        <v>#DIV/0!</v>
      </c>
    </row>
    <row r="21" spans="2:6" ht="16.5">
      <c r="B21" s="55"/>
      <c r="C21" s="16" t="s">
        <v>6</v>
      </c>
      <c r="D21" s="21"/>
      <c r="E21" s="22"/>
      <c r="F21" s="22"/>
    </row>
    <row r="22" spans="2:6" ht="49.5">
      <c r="B22" s="55" t="s">
        <v>35</v>
      </c>
      <c r="C22" s="16" t="s">
        <v>46</v>
      </c>
      <c r="D22" s="21"/>
      <c r="E22" s="22"/>
      <c r="F22" s="22"/>
    </row>
    <row r="23" spans="2:6" ht="16.5">
      <c r="B23" s="55"/>
      <c r="C23" s="16" t="s">
        <v>5</v>
      </c>
      <c r="D23" s="21">
        <v>0</v>
      </c>
      <c r="E23" s="22">
        <v>0</v>
      </c>
      <c r="F23" s="22">
        <v>0</v>
      </c>
    </row>
    <row r="24" spans="2:6" ht="16.5">
      <c r="B24" s="55"/>
      <c r="C24" s="16" t="s">
        <v>6</v>
      </c>
      <c r="D24" s="21"/>
      <c r="E24" s="22"/>
      <c r="F24" s="22"/>
    </row>
    <row r="25" spans="2:6" ht="82.5">
      <c r="B25" s="55" t="s">
        <v>36</v>
      </c>
      <c r="C25" s="12" t="s">
        <v>47</v>
      </c>
      <c r="D25" s="21"/>
      <c r="E25" s="22"/>
      <c r="F25" s="22"/>
    </row>
    <row r="26" spans="2:6" ht="16.5">
      <c r="B26" s="55"/>
      <c r="C26" s="16" t="s">
        <v>5</v>
      </c>
      <c r="D26" s="21"/>
      <c r="E26" s="22"/>
      <c r="F26" s="22" t="e">
        <f>D26/E26</f>
        <v>#DIV/0!</v>
      </c>
    </row>
    <row r="27" spans="2:6" ht="16.5">
      <c r="B27" s="55"/>
      <c r="C27" s="16" t="s">
        <v>6</v>
      </c>
      <c r="D27" s="21"/>
      <c r="E27" s="22"/>
      <c r="F27" s="22"/>
    </row>
    <row r="29" spans="2:6" ht="42" customHeight="1">
      <c r="B29" s="54" t="s">
        <v>49</v>
      </c>
      <c r="C29" s="54"/>
      <c r="D29" s="54"/>
      <c r="E29" s="54"/>
      <c r="F29" s="54"/>
    </row>
  </sheetData>
  <sheetProtection/>
  <mergeCells count="9">
    <mergeCell ref="B22:B24"/>
    <mergeCell ref="B25:B27"/>
    <mergeCell ref="B29:F29"/>
    <mergeCell ref="B6:F6"/>
    <mergeCell ref="B7:F7"/>
    <mergeCell ref="B8:C8"/>
    <mergeCell ref="B9:B11"/>
    <mergeCell ref="B13:B18"/>
    <mergeCell ref="B19:B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9"/>
  <sheetViews>
    <sheetView view="pageBreakPreview" zoomScale="70" zoomScaleSheetLayoutView="70" zoomScalePageLayoutView="0" workbookViewId="0" topLeftCell="A1">
      <selection activeCell="M17" sqref="M17"/>
    </sheetView>
  </sheetViews>
  <sheetFormatPr defaultColWidth="9.140625" defaultRowHeight="15"/>
  <cols>
    <col min="1" max="1" width="9.140625" style="5" customWidth="1"/>
    <col min="2" max="2" width="5.7109375" style="23" customWidth="1"/>
    <col min="3" max="3" width="56.7109375" style="5" customWidth="1"/>
    <col min="4" max="4" width="15.421875" style="5" customWidth="1"/>
    <col min="5" max="5" width="15.140625" style="5" customWidth="1"/>
    <col min="6" max="6" width="13.7109375" style="5" customWidth="1"/>
    <col min="7" max="7" width="4.00390625" style="5" customWidth="1"/>
    <col min="8" max="16384" width="9.140625" style="5" customWidth="1"/>
  </cols>
  <sheetData>
    <row r="1" ht="16.5">
      <c r="E1" s="5" t="s">
        <v>156</v>
      </c>
    </row>
    <row r="2" ht="16.5">
      <c r="E2" s="5" t="s">
        <v>152</v>
      </c>
    </row>
    <row r="3" ht="16.5">
      <c r="E3" s="5" t="s">
        <v>153</v>
      </c>
    </row>
    <row r="4" ht="16.5">
      <c r="E4" s="5" t="s">
        <v>154</v>
      </c>
    </row>
    <row r="6" spans="2:6" ht="16.5">
      <c r="B6" s="46" t="s">
        <v>48</v>
      </c>
      <c r="C6" s="46"/>
      <c r="D6" s="46"/>
      <c r="E6" s="46"/>
      <c r="F6" s="46"/>
    </row>
    <row r="7" spans="2:6" ht="16.5">
      <c r="B7" s="46" t="s">
        <v>148</v>
      </c>
      <c r="C7" s="46"/>
      <c r="D7" s="46"/>
      <c r="E7" s="46"/>
      <c r="F7" s="46"/>
    </row>
    <row r="8" spans="2:6" ht="115.5" customHeight="1">
      <c r="B8" s="56" t="s">
        <v>27</v>
      </c>
      <c r="C8" s="56"/>
      <c r="D8" s="20" t="s">
        <v>28</v>
      </c>
      <c r="E8" s="20" t="s">
        <v>29</v>
      </c>
      <c r="F8" s="20" t="s">
        <v>30</v>
      </c>
    </row>
    <row r="9" spans="2:9" ht="30.75" customHeight="1">
      <c r="B9" s="55" t="s">
        <v>31</v>
      </c>
      <c r="C9" s="12" t="s">
        <v>37</v>
      </c>
      <c r="D9" s="21"/>
      <c r="E9" s="22"/>
      <c r="F9" s="22"/>
      <c r="I9" s="29" t="s">
        <v>150</v>
      </c>
    </row>
    <row r="10" spans="2:6" ht="16.5">
      <c r="B10" s="55"/>
      <c r="C10" s="16" t="s">
        <v>5</v>
      </c>
      <c r="D10" s="21"/>
      <c r="E10" s="22"/>
      <c r="F10" s="22" t="e">
        <f>D10/E10</f>
        <v>#DIV/0!</v>
      </c>
    </row>
    <row r="11" spans="2:6" ht="16.5">
      <c r="B11" s="55"/>
      <c r="C11" s="16" t="s">
        <v>6</v>
      </c>
      <c r="D11" s="21"/>
      <c r="E11" s="22"/>
      <c r="F11" s="22"/>
    </row>
    <row r="12" spans="2:6" ht="33">
      <c r="B12" s="13" t="s">
        <v>32</v>
      </c>
      <c r="C12" s="16" t="s">
        <v>38</v>
      </c>
      <c r="D12" s="21">
        <v>0</v>
      </c>
      <c r="E12" s="22">
        <v>0</v>
      </c>
      <c r="F12" s="22">
        <v>0</v>
      </c>
    </row>
    <row r="13" spans="2:6" ht="33">
      <c r="B13" s="55" t="s">
        <v>33</v>
      </c>
      <c r="C13" s="12" t="s">
        <v>39</v>
      </c>
      <c r="D13" s="21">
        <f>D14+D15+D16+D17+D18</f>
        <v>0</v>
      </c>
      <c r="E13" s="21">
        <f>E14+E15+E16+E17+E18</f>
        <v>0</v>
      </c>
      <c r="F13" s="22">
        <v>0</v>
      </c>
    </row>
    <row r="14" spans="2:6" ht="16.5">
      <c r="B14" s="55"/>
      <c r="C14" s="16" t="s">
        <v>40</v>
      </c>
      <c r="D14" s="21"/>
      <c r="E14" s="22"/>
      <c r="F14" s="22" t="e">
        <f>D14/E14</f>
        <v>#DIV/0!</v>
      </c>
    </row>
    <row r="15" spans="2:6" ht="16.5">
      <c r="B15" s="55"/>
      <c r="C15" s="16" t="s">
        <v>41</v>
      </c>
      <c r="D15" s="21"/>
      <c r="E15" s="22"/>
      <c r="F15" s="22" t="e">
        <f>D15/E15</f>
        <v>#DIV/0!</v>
      </c>
    </row>
    <row r="16" spans="2:6" ht="16.5">
      <c r="B16" s="55"/>
      <c r="C16" s="16" t="s">
        <v>42</v>
      </c>
      <c r="D16" s="21"/>
      <c r="E16" s="22"/>
      <c r="F16" s="22">
        <v>0</v>
      </c>
    </row>
    <row r="17" spans="2:6" ht="49.5">
      <c r="B17" s="55"/>
      <c r="C17" s="16" t="s">
        <v>43</v>
      </c>
      <c r="D17" s="21"/>
      <c r="E17" s="22"/>
      <c r="F17" s="22" t="e">
        <f>D17/E17</f>
        <v>#DIV/0!</v>
      </c>
    </row>
    <row r="18" spans="2:6" ht="30.75" customHeight="1">
      <c r="B18" s="55"/>
      <c r="C18" s="16" t="s">
        <v>44</v>
      </c>
      <c r="D18" s="21">
        <v>0</v>
      </c>
      <c r="E18" s="22">
        <v>0</v>
      </c>
      <c r="F18" s="22">
        <v>0</v>
      </c>
    </row>
    <row r="19" spans="2:6" ht="33">
      <c r="B19" s="55" t="s">
        <v>34</v>
      </c>
      <c r="C19" s="12" t="s">
        <v>45</v>
      </c>
      <c r="D19" s="21"/>
      <c r="E19" s="22"/>
      <c r="F19" s="22"/>
    </row>
    <row r="20" spans="2:6" ht="16.5">
      <c r="B20" s="55"/>
      <c r="C20" s="16" t="s">
        <v>5</v>
      </c>
      <c r="D20" s="21"/>
      <c r="E20" s="22"/>
      <c r="F20" s="22" t="e">
        <f>D20/E20</f>
        <v>#DIV/0!</v>
      </c>
    </row>
    <row r="21" spans="2:6" ht="16.5">
      <c r="B21" s="55"/>
      <c r="C21" s="16" t="s">
        <v>6</v>
      </c>
      <c r="D21" s="21"/>
      <c r="E21" s="22"/>
      <c r="F21" s="22"/>
    </row>
    <row r="22" spans="2:6" ht="49.5">
      <c r="B22" s="55" t="s">
        <v>35</v>
      </c>
      <c r="C22" s="16" t="s">
        <v>46</v>
      </c>
      <c r="D22" s="21"/>
      <c r="E22" s="22"/>
      <c r="F22" s="22"/>
    </row>
    <row r="23" spans="2:6" ht="16.5">
      <c r="B23" s="55"/>
      <c r="C23" s="16" t="s">
        <v>5</v>
      </c>
      <c r="D23" s="21">
        <v>0</v>
      </c>
      <c r="E23" s="22">
        <v>0</v>
      </c>
      <c r="F23" s="22">
        <v>0</v>
      </c>
    </row>
    <row r="24" spans="2:6" ht="16.5">
      <c r="B24" s="55"/>
      <c r="C24" s="16" t="s">
        <v>6</v>
      </c>
      <c r="D24" s="21"/>
      <c r="E24" s="22"/>
      <c r="F24" s="22"/>
    </row>
    <row r="25" spans="2:6" ht="84" customHeight="1">
      <c r="B25" s="55" t="s">
        <v>36</v>
      </c>
      <c r="C25" s="12" t="s">
        <v>47</v>
      </c>
      <c r="D25" s="21"/>
      <c r="E25" s="22"/>
      <c r="F25" s="22"/>
    </row>
    <row r="26" spans="2:6" ht="16.5">
      <c r="B26" s="55"/>
      <c r="C26" s="16" t="s">
        <v>5</v>
      </c>
      <c r="D26" s="21"/>
      <c r="E26" s="22"/>
      <c r="F26" s="22" t="e">
        <f>D26/E26</f>
        <v>#DIV/0!</v>
      </c>
    </row>
    <row r="27" spans="2:6" ht="16.5">
      <c r="B27" s="55"/>
      <c r="C27" s="16" t="s">
        <v>6</v>
      </c>
      <c r="D27" s="21"/>
      <c r="E27" s="22"/>
      <c r="F27" s="22"/>
    </row>
    <row r="29" spans="2:6" ht="42" customHeight="1">
      <c r="B29" s="54" t="s">
        <v>49</v>
      </c>
      <c r="C29" s="54"/>
      <c r="D29" s="54"/>
      <c r="E29" s="54"/>
      <c r="F29" s="54"/>
    </row>
  </sheetData>
  <sheetProtection/>
  <mergeCells count="9">
    <mergeCell ref="B22:B24"/>
    <mergeCell ref="B25:B27"/>
    <mergeCell ref="B29:F29"/>
    <mergeCell ref="B6:F6"/>
    <mergeCell ref="B7:F7"/>
    <mergeCell ref="B8:C8"/>
    <mergeCell ref="B9:B11"/>
    <mergeCell ref="B13:B18"/>
    <mergeCell ref="B19:B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2018-10-19T07:05:59Z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