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4520" windowHeight="12615" activeTab="0"/>
  </bookViews>
  <sheets>
    <sheet name="ЦЗО" sheetId="1" r:id="rId1"/>
    <sheet name="Сам зак" sheetId="2" r:id="rId2"/>
  </sheets>
  <definedNames>
    <definedName name="_xlnm.Print_Area" localSheetId="1">'Сам зак'!$A$2:$J$315</definedName>
    <definedName name="_xlnm.Print_Area" localSheetId="0">'ЦЗО'!$A$1:$K$408</definedName>
  </definedNames>
  <calcPr fullCalcOnLoad="1"/>
</workbook>
</file>

<file path=xl/sharedStrings.xml><?xml version="1.0" encoding="utf-8"?>
<sst xmlns="http://schemas.openxmlformats.org/spreadsheetml/2006/main" count="1839" uniqueCount="884">
  <si>
    <t>№ п/п</t>
  </si>
  <si>
    <t>Наименование оборудования, материалов</t>
  </si>
  <si>
    <t>Тип, марка материалов</t>
  </si>
  <si>
    <t>Ед. изм.</t>
  </si>
  <si>
    <t>Цена  за ед. тыс. руб. с НДС  в текущих ценах</t>
  </si>
  <si>
    <t>Способ закупки</t>
  </si>
  <si>
    <t>Количество</t>
  </si>
  <si>
    <t>Стоимость, тыс. руб. с НДС в текущих ценах</t>
  </si>
  <si>
    <t>шт</t>
  </si>
  <si>
    <t>кг</t>
  </si>
  <si>
    <t>рул.</t>
  </si>
  <si>
    <t>ОЗЦ</t>
  </si>
  <si>
    <t>Приборы измерительные и испытательные</t>
  </si>
  <si>
    <t>Манометр</t>
  </si>
  <si>
    <t>МТП-Сд-100-0.4МПа-1.5</t>
  </si>
  <si>
    <t>МТП-Сд-100-1.6МПа-1.5</t>
  </si>
  <si>
    <t>Мегаомметр</t>
  </si>
  <si>
    <t>ЭСО202-2Г (2500 В)</t>
  </si>
  <si>
    <t>Термосигнализатор</t>
  </si>
  <si>
    <t>ТКП-160Сг-М2 УХЛ2; диап. измерений 0-120 гр. С; длина капилляра - 6 м; кл. точности - 1,5; длина термобаллона - 160 мм; толщина теромобаллона - 12 мм; диаметр корпуса - 160 мм; защитная оболочка капилляра - медная</t>
  </si>
  <si>
    <t>Итого приборы измерительные и испытательные</t>
  </si>
  <si>
    <t>Арматура для голого провода</t>
  </si>
  <si>
    <t xml:space="preserve">Зажим монтажный клиновой </t>
  </si>
  <si>
    <t>МК-2 клин №1</t>
  </si>
  <si>
    <t>Зажим монтажный плашечный</t>
  </si>
  <si>
    <t>МП-1</t>
  </si>
  <si>
    <t>Зажим</t>
  </si>
  <si>
    <t>НБ-2-6А</t>
  </si>
  <si>
    <t>НБ-3-6</t>
  </si>
  <si>
    <t>НБ-3-6Б</t>
  </si>
  <si>
    <t>НБН-2-6</t>
  </si>
  <si>
    <t>НБН-3-6</t>
  </si>
  <si>
    <t>НКК-1-1</t>
  </si>
  <si>
    <t>НКК-1-1Б</t>
  </si>
  <si>
    <t>ПА-2-1</t>
  </si>
  <si>
    <t xml:space="preserve">Зажим аппаратный </t>
  </si>
  <si>
    <t>АШМ-16-1</t>
  </si>
  <si>
    <t>шт.</t>
  </si>
  <si>
    <t>АШМ-12-1</t>
  </si>
  <si>
    <t>АШМ-20-1</t>
  </si>
  <si>
    <t>Коромысло двухцепное</t>
  </si>
  <si>
    <t>К2-7-1С</t>
  </si>
  <si>
    <t>Коромысло универсальное</t>
  </si>
  <si>
    <t>2КУ-12-1</t>
  </si>
  <si>
    <t>Итого арматура для голого провода</t>
  </si>
  <si>
    <t>м</t>
  </si>
  <si>
    <t>Запчасти и комплектующие к вакуумным выключателям с пофазным приводом</t>
  </si>
  <si>
    <t>Блок питания</t>
  </si>
  <si>
    <t>BР/TEL 220-02</t>
  </si>
  <si>
    <t>компл.</t>
  </si>
  <si>
    <t>Итого запчасти и комплектующие к вакуумным выключателям с пофазным приводом</t>
  </si>
  <si>
    <t>Запчасти к трансформаторам</t>
  </si>
  <si>
    <t>Ввод трасформаторный ВН</t>
  </si>
  <si>
    <t>ВСТА-10/250-У1</t>
  </si>
  <si>
    <t>Стекло маслоуказателя</t>
  </si>
  <si>
    <t>Шпилька ввода силового трансформатора</t>
  </si>
  <si>
    <t>НН М-12</t>
  </si>
  <si>
    <t>НН М-16</t>
  </si>
  <si>
    <t>НН М-20</t>
  </si>
  <si>
    <t>Выключатели автоматические</t>
  </si>
  <si>
    <t>Выключатель автоматический</t>
  </si>
  <si>
    <t>АП-50 2МТ Iн=2,5A  Ico=10Iнр с блок-контактами</t>
  </si>
  <si>
    <t>АП-50 2МТ Iн=4A  Ico=10Iнр с блок-контактами</t>
  </si>
  <si>
    <t>АП-50 3МТ/4А Iн=4A  Iотс=3,5Iнр</t>
  </si>
  <si>
    <t>АП-50 3МТ/6,3А Iн=6,3A  Iотс=10 Iнр</t>
  </si>
  <si>
    <t xml:space="preserve">АП-50 3МТ/25А Iнр=25А Iотс=10 Iнр С/к 2П </t>
  </si>
  <si>
    <t xml:space="preserve">ВА-51-35 63 А </t>
  </si>
  <si>
    <t xml:space="preserve">ВА-51-35 100 А </t>
  </si>
  <si>
    <t xml:space="preserve">ВА-51-35 160 А </t>
  </si>
  <si>
    <t>ВА-51-35 200 А</t>
  </si>
  <si>
    <t>ВА-51-35 250 А</t>
  </si>
  <si>
    <t>ВА-5735 400А 340010-20-УХЛ3 Iр=5Iн</t>
  </si>
  <si>
    <t>Пускатель магнитный</t>
  </si>
  <si>
    <t>ПМЕ 2-25А</t>
  </si>
  <si>
    <t>ПМЛ 3-40А</t>
  </si>
  <si>
    <t>ПМЛ 4-63А</t>
  </si>
  <si>
    <t>Итого выключатели автоматические</t>
  </si>
  <si>
    <t>Кабельная арматура</t>
  </si>
  <si>
    <t>Наконечник кабельный</t>
  </si>
  <si>
    <t>НКА-50-10-9.0</t>
  </si>
  <si>
    <t>НКА-70-10-11</t>
  </si>
  <si>
    <t>НКВк-95</t>
  </si>
  <si>
    <t>НКВк-120</t>
  </si>
  <si>
    <t>Итого кабельная арматура</t>
  </si>
  <si>
    <t>Предохранители</t>
  </si>
  <si>
    <t>Губки под ПН-2</t>
  </si>
  <si>
    <t>для ПН2-100</t>
  </si>
  <si>
    <t>для ПН2-250</t>
  </si>
  <si>
    <t>для ПН2-400</t>
  </si>
  <si>
    <t>Губки под ПН-3</t>
  </si>
  <si>
    <t>для ПН2-630</t>
  </si>
  <si>
    <t>Предохранители (комплект с изоляторами, контактами и патроном)</t>
  </si>
  <si>
    <t>ПН-2 100/100 А с контактными ножами из меди или латуни в сборе</t>
  </si>
  <si>
    <t>ПН-2 250/100А с контактными ножами из меди или латуни в сборе</t>
  </si>
  <si>
    <t>ПН-2 250/250А с контактными ножами из меди или латуни в сборе</t>
  </si>
  <si>
    <t>ПН-2 600/630 А с контактными ножами из меди или латуни в сборе</t>
  </si>
  <si>
    <t>Итого предохранители</t>
  </si>
  <si>
    <t>Запчасти к масляным выключателям</t>
  </si>
  <si>
    <t>Двигатель для привода ПП 67 А</t>
  </si>
  <si>
    <t>МУН-4-120</t>
  </si>
  <si>
    <t>Двигатель привода ППРК-1400</t>
  </si>
  <si>
    <t>Запчасти к выключателю ВК-10</t>
  </si>
  <si>
    <t>катушка включающая ВИЕЮ.685421.003-04</t>
  </si>
  <si>
    <t>катушка отключающая ВИЕЮ.685452.002-03</t>
  </si>
  <si>
    <t>Резиновое уплотнение 28х22х4</t>
  </si>
  <si>
    <t>контакт втычной 5КА.551.136</t>
  </si>
  <si>
    <t>Запчасти к выключателю ВКЭ-10</t>
  </si>
  <si>
    <t>Катушка отключения 5КА.520.069-06</t>
  </si>
  <si>
    <t>Указатель 8КА.441.032</t>
  </si>
  <si>
    <t>Запчасти к выключателю ВМГ-10</t>
  </si>
  <si>
    <t>Ламель 5ВУ.572.004</t>
  </si>
  <si>
    <t>Ламель 5СЯ.572.000</t>
  </si>
  <si>
    <t>Связь гибкая 8ВУ.505.023.024</t>
  </si>
  <si>
    <t>Стержень подвижный 5ВУ.540.007</t>
  </si>
  <si>
    <t>Запчасти к выключателю ВМГ-133</t>
  </si>
  <si>
    <t>Камера дугогасительная 5ВУ.740.000</t>
  </si>
  <si>
    <t>Контакт розеточный  5ВУ.551.032</t>
  </si>
  <si>
    <t>Контакт розеточный  5ВУ.551.096</t>
  </si>
  <si>
    <t>Ламель 5ВУ.572.002.2</t>
  </si>
  <si>
    <t>Связь гибкая 8ВУ.505.001</t>
  </si>
  <si>
    <t>Связь гибкая 8ВУ.505.002</t>
  </si>
  <si>
    <t>Связь гибкая 8ВУ.505.070</t>
  </si>
  <si>
    <t>Запчасти к выключателю ВМП-10, ВМПЭ-10</t>
  </si>
  <si>
    <t>Камера 5БП.740.240</t>
  </si>
  <si>
    <t>Камера 5БП.740.240-01</t>
  </si>
  <si>
    <t>Ламель 5БП.272.011</t>
  </si>
  <si>
    <t>Ламель 5БП.272.011-01</t>
  </si>
  <si>
    <t>Ламель 5БП.272.011, 5КА.272.008</t>
  </si>
  <si>
    <t>прокладка верхней крышки 8БП.155.538</t>
  </si>
  <si>
    <t>прокладка 8БП.372.281</t>
  </si>
  <si>
    <t>катушка отключения 5СЯ.520.302</t>
  </si>
  <si>
    <t>Запчасти к выключателю ВМП-10,ВМП-10К</t>
  </si>
  <si>
    <t>Кольцо уплотнительное 8БП.371.018</t>
  </si>
  <si>
    <t>Кольцо ВИЕЮ 711.171.002</t>
  </si>
  <si>
    <t>Ламель ВИЕЮ 685.175.001</t>
  </si>
  <si>
    <t>Наконечник 5БП.426.001</t>
  </si>
  <si>
    <t>Наконечник 5БП.426.002</t>
  </si>
  <si>
    <t>Стержень подвижный 5БП.540.110</t>
  </si>
  <si>
    <t>Стержень подвижный 5БП.540.116</t>
  </si>
  <si>
    <t>Токоотвод 5БП.587.009</t>
  </si>
  <si>
    <t>Токоотвод 5БП.587.010</t>
  </si>
  <si>
    <t>Запчасти к выключателю ВМПЭ-10</t>
  </si>
  <si>
    <t>Прокладка уплотнительная 8БП.371.018</t>
  </si>
  <si>
    <t>Маслоуказатель 8БП.724.124</t>
  </si>
  <si>
    <t>Стержень подвижный 5БП.540.510</t>
  </si>
  <si>
    <t>Стержень подвижный 5БП.540.514</t>
  </si>
  <si>
    <t>Стержень подвижный 5БП.540.514-01</t>
  </si>
  <si>
    <t>Контакт ВЕЮИ.685161.001-01</t>
  </si>
  <si>
    <t>Контакт ВЕЮИ.685161.001</t>
  </si>
  <si>
    <t>Запчасти к выключателю ВТ-35</t>
  </si>
  <si>
    <t>Камера дугогасит ВИЕЦ 686 422.01</t>
  </si>
  <si>
    <t>Контакт подвижный ВИЕЦ 685.174.002</t>
  </si>
  <si>
    <t>контакт неподвижный ВИЕЦ 685.174.001</t>
  </si>
  <si>
    <t>уплотнение бака ВИЕЦ.754127.001</t>
  </si>
  <si>
    <t>катушка включения 5БП.520.301</t>
  </si>
  <si>
    <t>Тяга изоляционная для ВТ-35</t>
  </si>
  <si>
    <t>Маслоуказатель 6ЛЖ.349.001</t>
  </si>
  <si>
    <t>Запчасти к выключателю С-35</t>
  </si>
  <si>
    <t>Контакт неподвижный 5БП.551.726</t>
  </si>
  <si>
    <t>Стекло масломерное 6БП.349.105</t>
  </si>
  <si>
    <t>Трубка стеклянная  8БП.771.213</t>
  </si>
  <si>
    <t>катушка включения5БП.522.301-10</t>
  </si>
  <si>
    <t>катушка отключения5БП.522.302-10</t>
  </si>
  <si>
    <t>Запчасти к выключателю ВМТ-110</t>
  </si>
  <si>
    <t>Катушка включающая 5ся.520.307 220В</t>
  </si>
  <si>
    <t>Катушка отключающая 5ся.520.307-03 220 В</t>
  </si>
  <si>
    <t xml:space="preserve">Запчасти к выключателю ВМТ-110 </t>
  </si>
  <si>
    <t>Катушка отключающая 5ся.520.307-06 220 В</t>
  </si>
  <si>
    <t>Катушка включающая 5ся.520.307-02 110 В</t>
  </si>
  <si>
    <t>Катушка отключающая 5ся.520.307-01 110 В</t>
  </si>
  <si>
    <t>Запчасти к выключателю МКП-110</t>
  </si>
  <si>
    <t>Катушка отключения ШПЭ-33 5СЯ.520.302-04</t>
  </si>
  <si>
    <t>Катушка отключения ШПЭ-33 5СЯ.520.302-05</t>
  </si>
  <si>
    <t>Контакт нижний 5БП.551.755</t>
  </si>
  <si>
    <t>Контакт верхний 5БП.551.764</t>
  </si>
  <si>
    <t>Камера дугогасительная 5БП.740.167-01</t>
  </si>
  <si>
    <t>Контакт подвижный 5СЯ.551.194</t>
  </si>
  <si>
    <t>Маслоуказатель 6БП.349.008</t>
  </si>
  <si>
    <t xml:space="preserve">Трубка 8БП.771.213 </t>
  </si>
  <si>
    <t>Запчасти к выключателю ММО-110</t>
  </si>
  <si>
    <t>Электромагнит включения 57082-1000</t>
  </si>
  <si>
    <t>Сальник 45/65/10</t>
  </si>
  <si>
    <t>Сальник 50/70/10</t>
  </si>
  <si>
    <t>Электромагнит отключения 57082.4200</t>
  </si>
  <si>
    <t>Прокладка 8БП.371.127</t>
  </si>
  <si>
    <t>уплотнитель 22х5</t>
  </si>
  <si>
    <t>уплотнитель 34х5</t>
  </si>
  <si>
    <t>уплотнитель 5х3</t>
  </si>
  <si>
    <t>уплотнитель 60х50х5</t>
  </si>
  <si>
    <t>контакт (узел) подвижный 20 кА</t>
  </si>
  <si>
    <t>контакт нижний 20 кА</t>
  </si>
  <si>
    <t>контакт верхний 20 кА</t>
  </si>
  <si>
    <t>стекло маслоуказ. Разрыва 50196.0905</t>
  </si>
  <si>
    <t>стекло маслоуказ. колонны 50196.2405</t>
  </si>
  <si>
    <t>Запчасти к КРУ К-XII, К-XXVI</t>
  </si>
  <si>
    <t>Контакт втычной ПЭ.060-02</t>
  </si>
  <si>
    <t>Контакт втычной ПЭ.060-02-01</t>
  </si>
  <si>
    <t>Контакт втычной ПЭ.060-02-02</t>
  </si>
  <si>
    <t xml:space="preserve">Запчасти к КРУ-2-10 </t>
  </si>
  <si>
    <t>Контакт втычной ПЭ.500-99-01 (630 А)</t>
  </si>
  <si>
    <t>Контакт втычной ПЭ.500-99 (1000 А)</t>
  </si>
  <si>
    <t>Контакт втычной ПЭ.500-99-02 (1600 А)</t>
  </si>
  <si>
    <t xml:space="preserve">Запчасти к приводу ПС-10 </t>
  </si>
  <si>
    <t>Катушка включения ПЭ.530-00 (220В)</t>
  </si>
  <si>
    <t>Запчасти к приводу ПЭ-11</t>
  </si>
  <si>
    <t>Катушка включения 5БП.522.301 (220В)</t>
  </si>
  <si>
    <t>Катушка отключения 5БП.520.302-12 (~220В)</t>
  </si>
  <si>
    <t>Запчасти к приводу ПЭВ-11</t>
  </si>
  <si>
    <t>Катушка отключения 5СЯ.520.302 (~220В)</t>
  </si>
  <si>
    <t>Запчасти к приводу ШПЭ-12</t>
  </si>
  <si>
    <t>Катушка отключения 5СЯ.520.302-10 (~220В)</t>
  </si>
  <si>
    <t>Прокладки к маслянным выключателям серии ВМТ. Резина маслобензостойкая ТУ 38.105-376-92</t>
  </si>
  <si>
    <t>8СЯ-370-424</t>
  </si>
  <si>
    <t>8СЯ-370-425</t>
  </si>
  <si>
    <t>8СЯ-370-426</t>
  </si>
  <si>
    <t>8СЯ-370-427</t>
  </si>
  <si>
    <t>8СЯ-370-437</t>
  </si>
  <si>
    <t>8СЯ-370-438</t>
  </si>
  <si>
    <t>8СЯ-370-439</t>
  </si>
  <si>
    <t>8СЯ-370-441</t>
  </si>
  <si>
    <t>8СЯ-370-442</t>
  </si>
  <si>
    <t>8СЯ-370-443</t>
  </si>
  <si>
    <t>8СЯ-370-444</t>
  </si>
  <si>
    <t>8СЯ-370-448</t>
  </si>
  <si>
    <t>8СЯ-370-470</t>
  </si>
  <si>
    <t>8СЯ-370-498</t>
  </si>
  <si>
    <t>8СЯ-373-017</t>
  </si>
  <si>
    <t>Итого запчасти к масляным выключателям</t>
  </si>
  <si>
    <t>Двигатели обдува</t>
  </si>
  <si>
    <t xml:space="preserve">Двигатель обдува </t>
  </si>
  <si>
    <t>Итого двигатели обдува</t>
  </si>
  <si>
    <t>Изоляторы</t>
  </si>
  <si>
    <t>изолятор опорный</t>
  </si>
  <si>
    <t>ИО-10/7,5 У3 (с держателями под ПКТ-101) (2 отв)</t>
  </si>
  <si>
    <t>ИОР-10-7,5 III УХЛ, Т2</t>
  </si>
  <si>
    <t>изолятор опорно-стержневой</t>
  </si>
  <si>
    <t>изолятор проходной</t>
  </si>
  <si>
    <t>ИПУ-10/630-7,5 УХЛ1 (овальный фланец наружной установки)</t>
  </si>
  <si>
    <t>ИПУ-10/630-7,5 УХЛ1(квадратный фланец наружной установки)</t>
  </si>
  <si>
    <t>ИПУ-10/1000-7,5 УХЛ1(овальный фланец наружной установки)</t>
  </si>
  <si>
    <t>ИПУ-10/1000-7,5 УХЛ1(квадратный фланец наружной установки)</t>
  </si>
  <si>
    <t>ИПУ-10/1600-12,5 УХЛ1(квадратный фланец наружной установки)</t>
  </si>
  <si>
    <t>ИПУ-10/2000-7,5 УХЛ1(квадратный фланец наружной установки)</t>
  </si>
  <si>
    <t>ИПУ-10/2000-12,5 УХЛ1(квадратный фланец наружной установки)</t>
  </si>
  <si>
    <t>ИП-10/630-7,5 УХЛ2 (овальный фланец внутреней установки) с шиной</t>
  </si>
  <si>
    <t>изолятор штыревой</t>
  </si>
  <si>
    <t>НС-18</t>
  </si>
  <si>
    <t>ШФ-20Г</t>
  </si>
  <si>
    <t>Итого изоляторы</t>
  </si>
  <si>
    <t>Кабель контрольный и силовой до 1000 В</t>
  </si>
  <si>
    <t>Кабель контрольный</t>
  </si>
  <si>
    <t>км</t>
  </si>
  <si>
    <t>КВВГ Энг(А) LS 10х2,5</t>
  </si>
  <si>
    <t>Кабель силовой</t>
  </si>
  <si>
    <t>АВВГ 3х35+1х25 (ож) 1кВ</t>
  </si>
  <si>
    <t>АВВГ 3х50+1х35 (ож) 1кВ</t>
  </si>
  <si>
    <t>АВВГ 3х70+1х50</t>
  </si>
  <si>
    <t>АВВГ 4х50 (ож) 0,66кВ</t>
  </si>
  <si>
    <t>АВВГ 4х95 1кВ</t>
  </si>
  <si>
    <t>Итого кабель контрольный и силовой до 1000 В</t>
  </si>
  <si>
    <t>Траверсы</t>
  </si>
  <si>
    <t>траверса</t>
  </si>
  <si>
    <t>ТН-8</t>
  </si>
  <si>
    <t>ТН-9</t>
  </si>
  <si>
    <t>Траверса (c хомутом)</t>
  </si>
  <si>
    <t>ТМ-1</t>
  </si>
  <si>
    <t>ТМ-3</t>
  </si>
  <si>
    <t>Хомут с гайками</t>
  </si>
  <si>
    <t>Х-10</t>
  </si>
  <si>
    <t>Итого траверсы</t>
  </si>
  <si>
    <t>Лакокрасочные материалы</t>
  </si>
  <si>
    <t>эмаль ПФ-115 белая</t>
  </si>
  <si>
    <t>эмаль ПФ-115 желтая</t>
  </si>
  <si>
    <t>эмаль ПФ-115 зеленая</t>
  </si>
  <si>
    <t xml:space="preserve">эмаль ПФ-115 красная </t>
  </si>
  <si>
    <t xml:space="preserve">эмаль ПФ-115 серая </t>
  </si>
  <si>
    <t>эмаль ПФ-115 синяя</t>
  </si>
  <si>
    <t>эмаль ПФ-115 черная</t>
  </si>
  <si>
    <t>эмаль НЦ-132 желтая</t>
  </si>
  <si>
    <t>эмаль НЦ-132 зеленая</t>
  </si>
  <si>
    <t>эмаль НЦ-132 красная</t>
  </si>
  <si>
    <t>эмаль НЦ-132 серая</t>
  </si>
  <si>
    <t>эмаль НЦ-132 черная</t>
  </si>
  <si>
    <t>лак битумный БТ-577</t>
  </si>
  <si>
    <t>л</t>
  </si>
  <si>
    <t>растворитель Р-646</t>
  </si>
  <si>
    <t>уайт-спирит</t>
  </si>
  <si>
    <t>Итого лакокрасочные материалы</t>
  </si>
  <si>
    <t xml:space="preserve">Масло трансформаторное </t>
  </si>
  <si>
    <t>ВГ</t>
  </si>
  <si>
    <t>тн</t>
  </si>
  <si>
    <t>Итого масло трансформаторное</t>
  </si>
  <si>
    <t>Металлопродукция</t>
  </si>
  <si>
    <t>арматура А1 Д14 мм</t>
  </si>
  <si>
    <t>арматура А1 Д16 мм</t>
  </si>
  <si>
    <t>круглая D 6 мм (катанка) (d 6,5 мм)</t>
  </si>
  <si>
    <t xml:space="preserve">круглая D 10 мм </t>
  </si>
  <si>
    <t xml:space="preserve">круглая D 12 мм </t>
  </si>
  <si>
    <t xml:space="preserve">круглая D 14 мм </t>
  </si>
  <si>
    <t xml:space="preserve">круглая D 16 мм </t>
  </si>
  <si>
    <t xml:space="preserve">круглая D 22 мм </t>
  </si>
  <si>
    <t>металлорукав D-40 мм</t>
  </si>
  <si>
    <t>полоса 4x40</t>
  </si>
  <si>
    <t>сетка рабица 50х50 d=1,8мм высота 1,8 м</t>
  </si>
  <si>
    <t>п/м</t>
  </si>
  <si>
    <t>сталь листовая х/к 1,5мм (1,25*2,5) Ст 08 КП</t>
  </si>
  <si>
    <t>сталь листовая х/к 2мм (1,25*2,5) Ст 08 КП</t>
  </si>
  <si>
    <t>труба D 25 мм Ст 3ПС</t>
  </si>
  <si>
    <t>труба D 32 мм Ст 3ПС</t>
  </si>
  <si>
    <t>уголок 50x50х5  ГОСТ 8509-95</t>
  </si>
  <si>
    <t>уголок 63х63х5  ГОСТ 8509-95</t>
  </si>
  <si>
    <t>уголок 70х70х5  ГОСТ 8509-95</t>
  </si>
  <si>
    <t>уголок 75х75х5  ГОСТ 8509-95</t>
  </si>
  <si>
    <t>швеллер № 10</t>
  </si>
  <si>
    <t>швеллер № 12</t>
  </si>
  <si>
    <t>швеллер № 16</t>
  </si>
  <si>
    <t>Итого металлопродукция</t>
  </si>
  <si>
    <t>Привод для РЛНД.1-10Б/400 УХЛ1</t>
  </si>
  <si>
    <t>ПР-2</t>
  </si>
  <si>
    <t>Комплектующие для КТП и рапределительные щиты</t>
  </si>
  <si>
    <t>Распределительное устройство</t>
  </si>
  <si>
    <t>Итого комплектующие для КТП и рапределительные щиты</t>
  </si>
  <si>
    <t>Железобетонные изделия</t>
  </si>
  <si>
    <t>Плита перекрытия кабельных каналов</t>
  </si>
  <si>
    <t>УБК-5</t>
  </si>
  <si>
    <t>УБК-5а 1000х500х50</t>
  </si>
  <si>
    <t>Приставка ж/б</t>
  </si>
  <si>
    <t>ПТ-3,3</t>
  </si>
  <si>
    <t>Стойка ж/б</t>
  </si>
  <si>
    <t>СВ-95-3-2</t>
  </si>
  <si>
    <t>СВ-110-1-2</t>
  </si>
  <si>
    <t>Итого железобетонные изделия</t>
  </si>
  <si>
    <t>Провод прочий</t>
  </si>
  <si>
    <t xml:space="preserve">Провод </t>
  </si>
  <si>
    <t>Провод</t>
  </si>
  <si>
    <t>АПВ-50 класс 2</t>
  </si>
  <si>
    <t>АПВ-70 Б</t>
  </si>
  <si>
    <t>Итого провод прочий</t>
  </si>
  <si>
    <t>Разрядники</t>
  </si>
  <si>
    <t>Разрядник</t>
  </si>
  <si>
    <t>РВО-6 У1</t>
  </si>
  <si>
    <t>РВО-10Н У1</t>
  </si>
  <si>
    <t>Итого разрядники</t>
  </si>
  <si>
    <t>Реле</t>
  </si>
  <si>
    <t>Реле времени</t>
  </si>
  <si>
    <t>РВ-128 / 220В пост. ток (0,25-3,5с) Детали крепления переднего присоединения внешних проводников винтом.</t>
  </si>
  <si>
    <t xml:space="preserve">РВ-132 / 220В  (0,5-9с)  Детали крепления переднего присоединения внешних проводников винтом. </t>
  </si>
  <si>
    <t>РСВ-01-1 220В 50Гц Т=0,75с-75 мин</t>
  </si>
  <si>
    <t>РСВ-17-3-УХЛ4,  1-100 с,  пост. 220 В,  крепление винтом</t>
  </si>
  <si>
    <t>Реле дифференциальное</t>
  </si>
  <si>
    <t>ДЗТ-11/3</t>
  </si>
  <si>
    <t>Реле мощности</t>
  </si>
  <si>
    <t>РМ-18-1</t>
  </si>
  <si>
    <t>Реле напряжения</t>
  </si>
  <si>
    <t>Реле повторного включения</t>
  </si>
  <si>
    <t xml:space="preserve">РПВ-01  220В   Детали крепления переднего присоединения внешних проводников винтом. </t>
  </si>
  <si>
    <t>Реле промежуточное</t>
  </si>
  <si>
    <t xml:space="preserve">РП12/220В перем. ток Детали крепления переднего присоединения внешних проводников винтом    </t>
  </si>
  <si>
    <t>РП-23/220 УХЛ4 Детали крепления переднего присоединения внешних проводников винтом.</t>
  </si>
  <si>
    <t>РП-23/220В   Детали крепления заднего присоединения внешних проводников шпилькой.</t>
  </si>
  <si>
    <t xml:space="preserve">РП-23-25 220В перем. заднее присоединение </t>
  </si>
  <si>
    <t>РП-25  ~ 220 В 50 Гц. Детали крепления переднего присоединения внешних проводников винтом.</t>
  </si>
  <si>
    <t>РП-25.  ~ 220 В 50 Гц. Детали крепления заднего присоединения внешних проводников шпилькой</t>
  </si>
  <si>
    <t>РП-361/2.5-5 А Детали крепления заднего присоединения внешних проводников шпилькой</t>
  </si>
  <si>
    <t>Реле тока</t>
  </si>
  <si>
    <t>РТ-40/6 УХЛ4 Детали крепления переднего присоединения внешних проводников винтом</t>
  </si>
  <si>
    <t>РТ-40/10. (2,5-10 А) Детали крепления заднего присоединения внешних проводников шпилькой</t>
  </si>
  <si>
    <t>РТ-40/20. (5-20 А) Детали крепления заднего присоединения внешних проводников шпилькой</t>
  </si>
  <si>
    <t>Реле указательное</t>
  </si>
  <si>
    <t>РУ-1-11 0,1А Детали крепления переднего присоединения внешних проводников шпилькой</t>
  </si>
  <si>
    <t>РУ-1-11 1,0А Детали крепления переднего присоединения внешних проводников шпилькой</t>
  </si>
  <si>
    <t>РУ-21/0,016А  Детали крепления заднего присоединения</t>
  </si>
  <si>
    <t xml:space="preserve">РУ-21/0.05 0.05А заднее присоединение </t>
  </si>
  <si>
    <t>РУ-21.  0,05 А  Детали крепления переднего присоединения внешних проводников винтом</t>
  </si>
  <si>
    <t>РУ-21/0,5А Детали крепления переднего присоединения внешних проводников шпилькой</t>
  </si>
  <si>
    <t xml:space="preserve">РЭУ-1-11 У4 0,1А Детали крепления переднего присоединения внешних проводников винтом  </t>
  </si>
  <si>
    <t>РЭУ-11 0,05А переднее присоед.</t>
  </si>
  <si>
    <t>Итого реле</t>
  </si>
  <si>
    <t>Рубильники</t>
  </si>
  <si>
    <t>Рубильник</t>
  </si>
  <si>
    <t>РБ-32 250А</t>
  </si>
  <si>
    <t>РБ-34 400А</t>
  </si>
  <si>
    <t>РПС-2-160 А</t>
  </si>
  <si>
    <t>РПС-2-250 А</t>
  </si>
  <si>
    <t>РПС-2-400 А</t>
  </si>
  <si>
    <t>РПС-2-630 А</t>
  </si>
  <si>
    <t>Итого рубильники</t>
  </si>
  <si>
    <t>Силикагель и цеолит</t>
  </si>
  <si>
    <t>Силикагель</t>
  </si>
  <si>
    <t>КСКГ Ø 7мм</t>
  </si>
  <si>
    <t>КСМГ индикаторный Ø 7мм</t>
  </si>
  <si>
    <t>Цеолит</t>
  </si>
  <si>
    <t>NaА черенок 5 мм</t>
  </si>
  <si>
    <t>Итого силикагель и цеолит</t>
  </si>
  <si>
    <t>Смазка</t>
  </si>
  <si>
    <t>ГОИ</t>
  </si>
  <si>
    <t>"Циатим-201"</t>
  </si>
  <si>
    <t>"Циатим-203"</t>
  </si>
  <si>
    <t>"Циатим-221"</t>
  </si>
  <si>
    <t>Литол -24</t>
  </si>
  <si>
    <t>Трансформаторы измерительные 35-110 кВ</t>
  </si>
  <si>
    <t>Трансформатор напряжения</t>
  </si>
  <si>
    <t>НАМИ-35 УХЛ1 Герметичный 35000/100, три вторичные обмотки, кл. точности основной вторичной обмотки 0,2</t>
  </si>
  <si>
    <t>НАМИ-110 УХЛ1 Герметичный 110000/100, три вторичные обмотки, кл. точности основной вторичной обмотки 0,2</t>
  </si>
  <si>
    <t>Итого трансформаторы измерительные 35-110 кВ</t>
  </si>
  <si>
    <t>Всего ЦЗО</t>
  </si>
  <si>
    <t>О.А. Харебов</t>
  </si>
  <si>
    <t>Согласовано:</t>
  </si>
  <si>
    <t>Первый заместитель Генерального директора - Главный инженер</t>
  </si>
  <si>
    <t>Б.Х. Мисиров</t>
  </si>
  <si>
    <t>Главный специалист отдела анализа рынка поставщиков</t>
  </si>
  <si>
    <t>Р.Г. Зрянин</t>
  </si>
  <si>
    <t>Изолятор</t>
  </si>
  <si>
    <t>Вводы 35-220 кВ</t>
  </si>
  <si>
    <t>Ввод высоковольтный</t>
  </si>
  <si>
    <t>ГКТ-III-60-126/800 ИВУЕ.686352.103-01</t>
  </si>
  <si>
    <t>Итого вводы 35-220 кВ</t>
  </si>
  <si>
    <t>Линейная арматура для провода СИП</t>
  </si>
  <si>
    <t>Вязка спиральная СВ 70 (6 шт. в 1 упаковке)</t>
  </si>
  <si>
    <t>Зажим анкерный РА-1500</t>
  </si>
  <si>
    <t xml:space="preserve">Зажим заземляющий РС-481 </t>
  </si>
  <si>
    <t>Зажим ответвительный N-640</t>
  </si>
  <si>
    <t>Зажим ответвительный Р 72</t>
  </si>
  <si>
    <t>Зажим ответвительный Р-616</t>
  </si>
  <si>
    <t>Зажим соединительный прессуемый MJPT-50</t>
  </si>
  <si>
    <t>Зажим соединительный прессуемый MJPT-70</t>
  </si>
  <si>
    <t>Комплект промежуточной подвески ES-1500Е</t>
  </si>
  <si>
    <t>Кронштейн анкерный CS-10.3</t>
  </si>
  <si>
    <t>Скрепа для ленты NC-20</t>
  </si>
  <si>
    <t xml:space="preserve">Устройство защиты от дуги SE 20.1 </t>
  </si>
  <si>
    <t>Устройство защиты от дуги SE 20.2</t>
  </si>
  <si>
    <t>Хомут стяжной Е778 (180х9мм)</t>
  </si>
  <si>
    <t xml:space="preserve">зажим соединительный MJRP 70N </t>
  </si>
  <si>
    <t>Зажим анкерный RP 150</t>
  </si>
  <si>
    <t>Зажим анкерный PAZ 3</t>
  </si>
  <si>
    <t>Ушко FIS 1-7-16</t>
  </si>
  <si>
    <t>Звено промежуточное S 7-1</t>
  </si>
  <si>
    <t>Инструмент для монтажа провода СИП</t>
  </si>
  <si>
    <t>SCT 50.70 инструмент для монтажа</t>
  </si>
  <si>
    <t>PT 500 лебёдка ручная</t>
  </si>
  <si>
    <t>Инструмент натяжения ленты CVF</t>
  </si>
  <si>
    <t>RT 1 ролик раскаточный</t>
  </si>
  <si>
    <t>Механический ручной пресс R 22</t>
  </si>
  <si>
    <t>Линейная арматура для провода СИП до 1000 В</t>
  </si>
  <si>
    <t>Итого линейная арматура для провода СИП до 1000 В</t>
  </si>
  <si>
    <t>Неизолированный провод</t>
  </si>
  <si>
    <t>АС-35/6,2</t>
  </si>
  <si>
    <t>АС-50/8</t>
  </si>
  <si>
    <t>АС-70/11</t>
  </si>
  <si>
    <t>АС-95/16</t>
  </si>
  <si>
    <t>Итого неизолированный провод</t>
  </si>
  <si>
    <t>Муфты до 35 кВ</t>
  </si>
  <si>
    <t>Итого муфты до 35 кВ</t>
  </si>
  <si>
    <t>Муфта кабельная (комплект с наконечниками)</t>
  </si>
  <si>
    <t>3КВТп-10-70/120-Б</t>
  </si>
  <si>
    <t>3КВТп-10-150/240-Б</t>
  </si>
  <si>
    <t>3КНТп-10-70/120-Б</t>
  </si>
  <si>
    <t>3КНТп-10-150/240-Б</t>
  </si>
  <si>
    <t>ЗСТп-10-70/120-Б</t>
  </si>
  <si>
    <t>ЗСТп-10-150/240-Б</t>
  </si>
  <si>
    <t>ПКВТп 10-3х150-240</t>
  </si>
  <si>
    <t>Провод СИП до 35 кВ</t>
  </si>
  <si>
    <t>Итого провод СИП до 35 кВ</t>
  </si>
  <si>
    <t>СИП-3 1х70-20</t>
  </si>
  <si>
    <t>СИП-2а 3Х50+1Х54.6+1Х16-0,6/1</t>
  </si>
  <si>
    <t>Силовые трансформаторы 6- 20 кВ</t>
  </si>
  <si>
    <t>Итого силовые трансформаторы 6- 20 кВ</t>
  </si>
  <si>
    <t>Трансформатор силовой</t>
  </si>
  <si>
    <t>ТМГ11-160/6/0,4 У-1 У/Ун-0 с комплектом токосъёмных контактных зажимов НН</t>
  </si>
  <si>
    <t>ТМГ11-160/10/0,4 У-1 У/Ун-0 с комплектом токосъёмных контактных зажимов НН</t>
  </si>
  <si>
    <t xml:space="preserve">Трансформатор силовой </t>
  </si>
  <si>
    <t>ТМГ12-250/6/0,4 У-1 У/Ун-0 с комплектом токосъёмных контактных зажимов НН</t>
  </si>
  <si>
    <t>ТМГ12-250/10/0,4 У-1 У/Ун-0 с комплектом токосъёмных контактных зажимов НН</t>
  </si>
  <si>
    <t>ТМГ12-400/10/0,4 У-1 У/Ун-0 с комплектом токосъёмных контактных зажимов НН</t>
  </si>
  <si>
    <t>ОПН 0,4, 6, 10, 20 кВ</t>
  </si>
  <si>
    <t>Итого ОПН 0,4, 6, 10, 20 кВ</t>
  </si>
  <si>
    <t>Ограничитель перенапряжения</t>
  </si>
  <si>
    <t>ОПН-П-10(9,5+13,5)-10(1)-III-УХЛ I</t>
  </si>
  <si>
    <t>ОПН-П-6/7,5-10(1)-III-УХЛ I</t>
  </si>
  <si>
    <t>ОПН-П-1-35/40,5/10/550 УХЛ1</t>
  </si>
  <si>
    <t>ОПН П-1 -110/73/10/3-УХЛ1</t>
  </si>
  <si>
    <t>ОПНн-П-1-110/56/10/550 УХЛ1</t>
  </si>
  <si>
    <t>ОПН 35, 110 кВ</t>
  </si>
  <si>
    <t>Итого ОПН 35, 110 кВ</t>
  </si>
  <si>
    <t>Опоры деревянные пропитанные для ВЛ-0,4-15 кВ</t>
  </si>
  <si>
    <t>Итого опоры деревянные пропитанные для ВЛ-0,4-15 кВ</t>
  </si>
  <si>
    <t>Деревоопоры</t>
  </si>
  <si>
    <t xml:space="preserve">L=8,5 м (D верхнего торца - не менее 18 см) способ пропитки по ГОСТ 20022.6-93, глубина пропитки по ГОСТ 20022.0-93 </t>
  </si>
  <si>
    <t xml:space="preserve">Гаситель вибрации </t>
  </si>
  <si>
    <t>ГВ-1,6-11-400/16-20</t>
  </si>
  <si>
    <t>Стержень 5КА.540.039</t>
  </si>
  <si>
    <t>Запчасти к выключателю ВМП-10</t>
  </si>
  <si>
    <t>АВ 63 В4 0,37 Вт с крыльчаткой пластмассовой</t>
  </si>
  <si>
    <t>С-4-80-1 УХЛ1</t>
  </si>
  <si>
    <t xml:space="preserve">ИП-10/630-7,5 УХЛ2 (овальный фланец внутреней установки) </t>
  </si>
  <si>
    <t>Изолятор для провода СИП</t>
  </si>
  <si>
    <t>Штыревой IF 27 (ШФ-20УО)</t>
  </si>
  <si>
    <t>РУНН-0,4кВ 160 кВА, ТУ3412-006-51969725-06   (комплектация согласно опросного листа)</t>
  </si>
  <si>
    <t>РУНН-0,4кВ 250 кВА, ТУ3412-006-51969725-06   (комплектация согласно опросного листа)</t>
  </si>
  <si>
    <t xml:space="preserve">Низковольтная панель </t>
  </si>
  <si>
    <t>н/в панель в НВШ-0,4 (согласно ТЗ)</t>
  </si>
  <si>
    <t>РН-54/160. Детали крепления заднего присоединения внешних проводников винтом</t>
  </si>
  <si>
    <t xml:space="preserve">Шкаф отбора напряжения </t>
  </si>
  <si>
    <t>ШОН-301С</t>
  </si>
  <si>
    <t>Лента металлическая F 207 (60м)</t>
  </si>
  <si>
    <t>РСН 13-2</t>
  </si>
  <si>
    <t>Самостоятельная закупка</t>
  </si>
  <si>
    <t>Агрегат окрасочный</t>
  </si>
  <si>
    <t>220 В</t>
  </si>
  <si>
    <t>Азот газообразный</t>
  </si>
  <si>
    <t>Бензин</t>
  </si>
  <si>
    <t>Б-70</t>
  </si>
  <si>
    <t>Болт</t>
  </si>
  <si>
    <t>М12х45</t>
  </si>
  <si>
    <t>М12х60</t>
  </si>
  <si>
    <t>М16х60</t>
  </si>
  <si>
    <t>М16х80</t>
  </si>
  <si>
    <t>М16х75оц</t>
  </si>
  <si>
    <t xml:space="preserve">Болторез </t>
  </si>
  <si>
    <t>MATRX 900/36"</t>
  </si>
  <si>
    <t>Бумага нождачная</t>
  </si>
  <si>
    <t>№0</t>
  </si>
  <si>
    <t>№1</t>
  </si>
  <si>
    <t>Вазелин технический</t>
  </si>
  <si>
    <t>Ветошь</t>
  </si>
  <si>
    <t>обтирочная хлопчатобумажная</t>
  </si>
  <si>
    <t>Видеокамера</t>
  </si>
  <si>
    <t>Газ сжиженный</t>
  </si>
  <si>
    <t>Пропан</t>
  </si>
  <si>
    <t>Гайка</t>
  </si>
  <si>
    <t>М10</t>
  </si>
  <si>
    <t>М12</t>
  </si>
  <si>
    <t>М16</t>
  </si>
  <si>
    <t>Гайки латунные</t>
  </si>
  <si>
    <t>Гайки, шайбы</t>
  </si>
  <si>
    <t>М16оц</t>
  </si>
  <si>
    <t>Гайка, шайба латунная</t>
  </si>
  <si>
    <t>М-12х1,75</t>
  </si>
  <si>
    <t>М-16х2,0</t>
  </si>
  <si>
    <t>М-20х1,5</t>
  </si>
  <si>
    <t>М-27х1,5</t>
  </si>
  <si>
    <t>Гербицид</t>
  </si>
  <si>
    <t>РАУНДАП</t>
  </si>
  <si>
    <t>Гофротруба с зондом</t>
  </si>
  <si>
    <t>Ф-16мм</t>
  </si>
  <si>
    <t>Ф-20мм</t>
  </si>
  <si>
    <t>Ф-50мм</t>
  </si>
  <si>
    <t xml:space="preserve">Грунтовка  </t>
  </si>
  <si>
    <t>ГФ</t>
  </si>
  <si>
    <t>Диск отрезной</t>
  </si>
  <si>
    <t>D-150 мм</t>
  </si>
  <si>
    <t>D-230 мм</t>
  </si>
  <si>
    <t>Дисциллятор</t>
  </si>
  <si>
    <t>Д4-220 В</t>
  </si>
  <si>
    <t>Дюбель-гвоздь</t>
  </si>
  <si>
    <t>6х60</t>
  </si>
  <si>
    <t>Замок навесной</t>
  </si>
  <si>
    <t>Зажим клиновый для оттяжек</t>
  </si>
  <si>
    <t>СНК-25.1</t>
  </si>
  <si>
    <t xml:space="preserve">ЗИП на диспетчерский ЩИТ </t>
  </si>
  <si>
    <t>контроллер i-7188EXD-512</t>
  </si>
  <si>
    <t>Изолента</t>
  </si>
  <si>
    <t>ПВХ желтая 15мм</t>
  </si>
  <si>
    <t>ПВХ зеленая 15мм</t>
  </si>
  <si>
    <t>ПВХ красная 15мм</t>
  </si>
  <si>
    <t>ПВХ синяя 15мм</t>
  </si>
  <si>
    <t>ПВХ чёрная 15мм</t>
  </si>
  <si>
    <t>х/б</t>
  </si>
  <si>
    <t>Набор электрика эксплуатационщика</t>
  </si>
  <si>
    <t>№5</t>
  </si>
  <si>
    <t>Инструмент слесарно- токарный</t>
  </si>
  <si>
    <t>Инструмент хозяйственный</t>
  </si>
  <si>
    <t>Лом</t>
  </si>
  <si>
    <t>Инструмент для монтажа СИП (ENSTO)</t>
  </si>
  <si>
    <t xml:space="preserve">Ключ СТ-164 , ключ ST-30, внутренний 6-ти гранный ключ ST-32, держатель зажимов ST-34, головки для дин. ключа ST-12-13,113,115, обьединительные клинья ST-31.192,200, PMR-87, PM-154, ролики ST-26,1; ST-26,11; ST-26,22; ST-26,33 </t>
  </si>
  <si>
    <t>Информационные плакаты "Охранная зона ЛЭП"</t>
  </si>
  <si>
    <t>Знаки на металле
(лист оцинкованный 0,7 мм) 210х280мм</t>
  </si>
  <si>
    <t>Информационные плакаты "Осторожно.Электрическое напряжение"</t>
  </si>
  <si>
    <t>Знаки на металл.листе оцинк. (ГОСТ Р.124.026)
(лист оцинкованный 0,7 мм) 30х30х30мм</t>
  </si>
  <si>
    <t>Кабель</t>
  </si>
  <si>
    <t>ТПП 50*2*0,4</t>
  </si>
  <si>
    <t xml:space="preserve">Кабель витая пара </t>
  </si>
  <si>
    <t>UTP 4PR</t>
  </si>
  <si>
    <t xml:space="preserve">Кабель коаксиальный </t>
  </si>
  <si>
    <t xml:space="preserve">РК-75-9-11 </t>
  </si>
  <si>
    <t xml:space="preserve">Кабель силовой 6 кВ </t>
  </si>
  <si>
    <t>КШВГ 3х50+1х16</t>
  </si>
  <si>
    <t>Канат капроновый</t>
  </si>
  <si>
    <t>D=10</t>
  </si>
  <si>
    <t>Ø-14 мм</t>
  </si>
  <si>
    <t>Ø-16 мм</t>
  </si>
  <si>
    <t>Картон электротехнический</t>
  </si>
  <si>
    <t xml:space="preserve">0,5 мм марки В ГОСТ 4194-68 </t>
  </si>
  <si>
    <t xml:space="preserve">1 мм марки В ГОСТ 4194-68 </t>
  </si>
  <si>
    <t xml:space="preserve">2 мм марки В ГОСТ 4194-68 </t>
  </si>
  <si>
    <t>Кислота серная</t>
  </si>
  <si>
    <t>химически чистая</t>
  </si>
  <si>
    <t>Кисть малярная</t>
  </si>
  <si>
    <t>Клей</t>
  </si>
  <si>
    <t>88М</t>
  </si>
  <si>
    <t>ПВА</t>
  </si>
  <si>
    <t>Ключ к замку блокировочному</t>
  </si>
  <si>
    <t>КУ-1</t>
  </si>
  <si>
    <t>Колпачки полиэтиленовые</t>
  </si>
  <si>
    <t>КП-18 (аналог К-5)</t>
  </si>
  <si>
    <t>КП-22 (аналог К-6)</t>
  </si>
  <si>
    <t>Кольца уплотнительные под изолятор</t>
  </si>
  <si>
    <t>25-160кВА</t>
  </si>
  <si>
    <t>250-630кВА</t>
  </si>
  <si>
    <t>Коса ручная</t>
  </si>
  <si>
    <t>Косарь-М 39828-7</t>
  </si>
  <si>
    <t>Коуши</t>
  </si>
  <si>
    <t>К-70</t>
  </si>
  <si>
    <t>Круг отрезной</t>
  </si>
  <si>
    <t>d=230*22*2 мм</t>
  </si>
  <si>
    <t xml:space="preserve">Кружка с носиком </t>
  </si>
  <si>
    <t>пластмасовая-1л</t>
  </si>
  <si>
    <t xml:space="preserve">Кувалда </t>
  </si>
  <si>
    <t>4 кг</t>
  </si>
  <si>
    <t xml:space="preserve">Лампы </t>
  </si>
  <si>
    <t>ДРЛ-250</t>
  </si>
  <si>
    <t>ДРЛ-400</t>
  </si>
  <si>
    <t>КГ-5000</t>
  </si>
  <si>
    <t>КГ-2000</t>
  </si>
  <si>
    <t>КГ-500</t>
  </si>
  <si>
    <t>Лампы контрольные</t>
  </si>
  <si>
    <t>Ц-235-245-10</t>
  </si>
  <si>
    <t>Лампы люминисцентные</t>
  </si>
  <si>
    <t>ЛБ-20</t>
  </si>
  <si>
    <t>ЛБ-40</t>
  </si>
  <si>
    <t>Лампы накаливания</t>
  </si>
  <si>
    <t>ЛОН 220х100 Вт</t>
  </si>
  <si>
    <t>ЛОН 220х150 Вт</t>
  </si>
  <si>
    <t>ЛОН 220х300 Вт</t>
  </si>
  <si>
    <t>ЛОН 220х500 Вт</t>
  </si>
  <si>
    <t>Лампа сигнальная</t>
  </si>
  <si>
    <t>СКЛ-11-К-2-222</t>
  </si>
  <si>
    <t>СКЛ-11-Ж-2-220</t>
  </si>
  <si>
    <t>СКЛ-11-З-2-221</t>
  </si>
  <si>
    <t>СКЛ-11-Б-2-223</t>
  </si>
  <si>
    <t>Лампы энергосберегающие</t>
  </si>
  <si>
    <t>LH30-AS-M 4200К Е27  30 W "Camelion"</t>
  </si>
  <si>
    <t>15 Вт</t>
  </si>
  <si>
    <t>30 Вт</t>
  </si>
  <si>
    <t xml:space="preserve">Лента киперная </t>
  </si>
  <si>
    <t>25ТБЛ</t>
  </si>
  <si>
    <t>ЛСПД-3</t>
  </si>
  <si>
    <t>ЛСПД-5</t>
  </si>
  <si>
    <t>Материалы, запасные части  для техобслуживания СДТУ</t>
  </si>
  <si>
    <t>согласно спецификации</t>
  </si>
  <si>
    <t>Материалы,запасные части для ремонта и обслуживания оборудования радиосвязи</t>
  </si>
  <si>
    <t>Материалы, запасные части для ремонта и обслуживания регистраторов оперативных переговоров</t>
  </si>
  <si>
    <t>Адаптер SpRecord A4 - 2шт., системный блок регистратора переговоров с терминалом -2 шт</t>
  </si>
  <si>
    <t>Металлорукав</t>
  </si>
  <si>
    <t>D=15</t>
  </si>
  <si>
    <t>D=20</t>
  </si>
  <si>
    <t>Минимойка для изоляции</t>
  </si>
  <si>
    <t>Karcher K 6.85 или  K 7.20 MX-WB-PL</t>
  </si>
  <si>
    <t>Молоток</t>
  </si>
  <si>
    <t>100 гр</t>
  </si>
  <si>
    <t>250 гр</t>
  </si>
  <si>
    <t>500 гр</t>
  </si>
  <si>
    <t>Моющее средство</t>
  </si>
  <si>
    <t>Лотоксан Эйч Ди(Lotoxan HD)</t>
  </si>
  <si>
    <t>Мыло хозяйственное</t>
  </si>
  <si>
    <t>Набор ключей</t>
  </si>
  <si>
    <t>рожковые</t>
  </si>
  <si>
    <t>накидные</t>
  </si>
  <si>
    <t>Набор рожково-накидных ключей в брезентовой сумке  22 предмета</t>
  </si>
  <si>
    <t>от 6-32 мм</t>
  </si>
  <si>
    <t>Набор свёрл</t>
  </si>
  <si>
    <t>D 3-16</t>
  </si>
  <si>
    <t>"Sigma"(комплект) d=1,5÷14 мм</t>
  </si>
  <si>
    <t>Cougar KSU-56  (56 предметов)</t>
  </si>
  <si>
    <t>Ножовка по металлу</t>
  </si>
  <si>
    <t>Оптический гибкий мультиплексор</t>
  </si>
  <si>
    <t>ГМ-1V.GL-16E1-T</t>
  </si>
  <si>
    <t>Опрыскиватель ранцевый</t>
  </si>
  <si>
    <t>10 л</t>
  </si>
  <si>
    <t>Осветительный комплекс</t>
  </si>
  <si>
    <t>ОК-1С-10</t>
  </si>
  <si>
    <t>ВС-1-1М УХЛ1</t>
  </si>
  <si>
    <t>Паяльник</t>
  </si>
  <si>
    <t>220-40 Вт</t>
  </si>
  <si>
    <t>Песок</t>
  </si>
  <si>
    <t>Перчатки</t>
  </si>
  <si>
    <t>Перчатки нитриловые</t>
  </si>
  <si>
    <t>Удлиненная манжета, стойкие к хим реактивам, прочные на разрыв,прокол, порез.</t>
  </si>
  <si>
    <t>Пилка к электролобзику</t>
  </si>
  <si>
    <t>для дерева</t>
  </si>
  <si>
    <t>для металла</t>
  </si>
  <si>
    <t>П-1</t>
  </si>
  <si>
    <t>Полотно ножовочное</t>
  </si>
  <si>
    <t>300х13-065/24Т  2-х стороннее по металлу</t>
  </si>
  <si>
    <t>Порошок стиральный</t>
  </si>
  <si>
    <t>Пресс ручной гидравлический</t>
  </si>
  <si>
    <t>ПГР-300 с компл. Матриц</t>
  </si>
  <si>
    <t>Припой</t>
  </si>
  <si>
    <t>ПОС-40</t>
  </si>
  <si>
    <t>Прожектор</t>
  </si>
  <si>
    <t>ИО-500</t>
  </si>
  <si>
    <t>ПЗМ-35</t>
  </si>
  <si>
    <t>ПЗС-15,2-13</t>
  </si>
  <si>
    <t>Радиостанция</t>
  </si>
  <si>
    <t xml:space="preserve">KENWOOD TK-760HG </t>
  </si>
  <si>
    <t>Радиодетали</t>
  </si>
  <si>
    <t>Конденсаторы, микросхемы, транзисторы, стабилитроны, светодиоды и т.п. согласно спецификации ДЭС</t>
  </si>
  <si>
    <t>Расходные материалы и приспособления для производства хим анализов трансформаторного масла</t>
  </si>
  <si>
    <t>согласно спецификации Дагэнерго</t>
  </si>
  <si>
    <t>Предохранители, припой, канифоль, изолента и прочее.</t>
  </si>
  <si>
    <t>Регистратор переговоров</t>
  </si>
  <si>
    <t>ГРАДИЕНТ 12СН-(8)</t>
  </si>
  <si>
    <t>Резина маслостойкая</t>
  </si>
  <si>
    <t>УМ 4мм ГОСТ 12855-77</t>
  </si>
  <si>
    <t>УМ 5мм ГОСТ 12855-77</t>
  </si>
  <si>
    <t>УМ 6мм ГОСТ 12855-77</t>
  </si>
  <si>
    <t>УМ 8мм ГОСТ 12855-77</t>
  </si>
  <si>
    <t>УМ 10мм ГОСТ 12855-77</t>
  </si>
  <si>
    <t>УМ 12мм ГОСТ 12855-77</t>
  </si>
  <si>
    <t>Резина полосовая пористая ленточная</t>
  </si>
  <si>
    <t>Салфетки технические</t>
  </si>
  <si>
    <t xml:space="preserve">Сальниковая набивка  </t>
  </si>
  <si>
    <t>пакля</t>
  </si>
  <si>
    <t>Сода кальцинированная</t>
  </si>
  <si>
    <t>CaCO3</t>
  </si>
  <si>
    <t>Сода каустическая техническая</t>
  </si>
  <si>
    <t>Спирт этиловый высшей очистки</t>
  </si>
  <si>
    <t>Стартеры к лампам ЛБ-20-40</t>
  </si>
  <si>
    <t>С-220</t>
  </si>
  <si>
    <t>Термоспички</t>
  </si>
  <si>
    <t xml:space="preserve">Телефонный аппарат </t>
  </si>
  <si>
    <t>Panasonic KX-NS 2350 RU</t>
  </si>
  <si>
    <t xml:space="preserve">Трубка </t>
  </si>
  <si>
    <t>ПХВ Д-4 мм</t>
  </si>
  <si>
    <t>ПХВ Д-5 мм</t>
  </si>
  <si>
    <t>ПХВ Д-7 мм</t>
  </si>
  <si>
    <t>ПХВ Д-10 мм</t>
  </si>
  <si>
    <t xml:space="preserve">Удлинитель сетевой на катушке </t>
  </si>
  <si>
    <t>4 розетки ПВС 2х4, L=50 м</t>
  </si>
  <si>
    <t>Устройство отпугивания грызунов</t>
  </si>
  <si>
    <t>Сонар-02</t>
  </si>
  <si>
    <t>Фонарь налобный аккумуляторный</t>
  </si>
  <si>
    <t>Светодиодный аккумуляторный фонарь
АН-0-30-СД «ЭЛЕКТРОНИКА»</t>
  </si>
  <si>
    <t>Цемент</t>
  </si>
  <si>
    <t>М-500</t>
  </si>
  <si>
    <t>Шланг кислородный</t>
  </si>
  <si>
    <t>9 мм</t>
  </si>
  <si>
    <t xml:space="preserve">Шланг маслостойкий </t>
  </si>
  <si>
    <t>Ф-20мм ТУ 38-105373-91</t>
  </si>
  <si>
    <t>Ф-32мм ТУ 38-105373-91</t>
  </si>
  <si>
    <t>Ф-50мм ТУ 38-105373-91</t>
  </si>
  <si>
    <t>Шприц стеклянный</t>
  </si>
  <si>
    <t>V=20 мл</t>
  </si>
  <si>
    <t>Щебень</t>
  </si>
  <si>
    <t xml:space="preserve">фракция 30-50 мм </t>
  </si>
  <si>
    <t>Щётка металлическая</t>
  </si>
  <si>
    <t>Элегаз</t>
  </si>
  <si>
    <t>Электроды</t>
  </si>
  <si>
    <t>АНО-6   4мм</t>
  </si>
  <si>
    <t>АНО-21 3мм</t>
  </si>
  <si>
    <t>баллон</t>
  </si>
  <si>
    <t>м2</t>
  </si>
  <si>
    <t>коробка</t>
  </si>
  <si>
    <t>м3</t>
  </si>
  <si>
    <t>пар</t>
  </si>
  <si>
    <t>кор</t>
  </si>
  <si>
    <t>Заместитель начальника Департамента экономики</t>
  </si>
  <si>
    <t>Д.А. Троицкий</t>
  </si>
  <si>
    <t>Начальник отдела конкурсных закупок</t>
  </si>
  <si>
    <t>Х.И. Мамтов</t>
  </si>
  <si>
    <t>Начальник Департамента эксплуатации и ремонтов</t>
  </si>
  <si>
    <t>Всего СЗ</t>
  </si>
  <si>
    <t xml:space="preserve">Крюк </t>
  </si>
  <si>
    <t>КВ-22</t>
  </si>
  <si>
    <t>Ножи к разъединителю РЛНД-10</t>
  </si>
  <si>
    <t>Одна пара контактов РЛНД-10 (1 подвижный и 1 неподвижный контакты)</t>
  </si>
  <si>
    <t>к-т</t>
  </si>
  <si>
    <t>МЗ</t>
  </si>
  <si>
    <t>закупка по результатам ОКП</t>
  </si>
  <si>
    <t>ОЗП 10 дней</t>
  </si>
  <si>
    <t>Метизы</t>
  </si>
  <si>
    <t>Осветительные приборы</t>
  </si>
  <si>
    <t>Кабельная продукция</t>
  </si>
  <si>
    <t>Электротехнические материалы</t>
  </si>
  <si>
    <t>Запчасти к оборудованию связи</t>
  </si>
  <si>
    <t>Строительные материалы</t>
  </si>
  <si>
    <t>Запчасти для оборудования СДТУ</t>
  </si>
  <si>
    <t>Материалы  для обслуживания радиостанций</t>
  </si>
  <si>
    <t xml:space="preserve">Запчасти к разъединителям </t>
  </si>
  <si>
    <t>Материалы для анализа трансформаторного масла</t>
  </si>
  <si>
    <t>Итого метизы</t>
  </si>
  <si>
    <t>Итого электротехнические материалы</t>
  </si>
  <si>
    <t>Итого кабельная продукция</t>
  </si>
  <si>
    <t>Итого осветительные приборы</t>
  </si>
  <si>
    <t>Итого запчасти для оборудования СДТУ</t>
  </si>
  <si>
    <t>Итого материалы  для обслуживания радиостанций</t>
  </si>
  <si>
    <t>Итого запчасти к оборудованию связи</t>
  </si>
  <si>
    <t xml:space="preserve">Итого запчасти к разъединителям </t>
  </si>
  <si>
    <t>Итого материалы для анализа трансформаторного масла</t>
  </si>
  <si>
    <t>Итого строительные материалы</t>
  </si>
  <si>
    <t>Главный специалист Департамента МТО</t>
  </si>
  <si>
    <t>Начальник Департамента экономики</t>
  </si>
  <si>
    <t>АО "Дагестанская сетевая компания", управляемого ОАО "МРСК Северного Кавказа, на приобретение оборудования, запасных частей и МТР в 2015 году для самостоятельной закупки</t>
  </si>
  <si>
    <t>АО "Дагестанская сетевая компания", управляемого ОАО "МРСК Северного Кавказа, на приобретение оборудования, запасных частей и МТР в 2015 году для централизованной закупки</t>
  </si>
  <si>
    <t xml:space="preserve">Инструменты слесарно-монтажные </t>
  </si>
  <si>
    <t xml:space="preserve">Инструмент </t>
  </si>
  <si>
    <t xml:space="preserve">Итого инструменты слесарно-монтажные </t>
  </si>
  <si>
    <t>Абразивный круг</t>
  </si>
  <si>
    <t>Ǿ 450х127х40 мм</t>
  </si>
  <si>
    <t>Ǿ 230х22х3 мм</t>
  </si>
  <si>
    <t>Лерка</t>
  </si>
  <si>
    <t>М 12</t>
  </si>
  <si>
    <t>М 14</t>
  </si>
  <si>
    <t>М 16</t>
  </si>
  <si>
    <t>М 18</t>
  </si>
  <si>
    <t>М 20</t>
  </si>
  <si>
    <t>М 22</t>
  </si>
  <si>
    <t>М 24</t>
  </si>
  <si>
    <t>Резец Проходной</t>
  </si>
  <si>
    <t>16х12х100</t>
  </si>
  <si>
    <t>Резец Отрезной</t>
  </si>
  <si>
    <t xml:space="preserve">Резец Подрезной </t>
  </si>
  <si>
    <t>Сверло</t>
  </si>
  <si>
    <t>Ǿ 12</t>
  </si>
  <si>
    <t>Ǿ 13</t>
  </si>
  <si>
    <t>Ǿ 14</t>
  </si>
  <si>
    <t>Ǿ 15</t>
  </si>
  <si>
    <t>Ǿ 16</t>
  </si>
  <si>
    <t>Ǿ 17</t>
  </si>
  <si>
    <t>Ǿ 18</t>
  </si>
  <si>
    <t>Ǿ 19</t>
  </si>
  <si>
    <t>Ǿ 20</t>
  </si>
  <si>
    <t>Ǿ 21</t>
  </si>
  <si>
    <t>Ǿ 22</t>
  </si>
  <si>
    <t>Ǿ 23</t>
  </si>
  <si>
    <t>Ǿ 24</t>
  </si>
  <si>
    <t>Инструмент слесарно-токарный</t>
  </si>
  <si>
    <t>Итого инструмент хозяйственный</t>
  </si>
  <si>
    <t>Композиционные составы</t>
  </si>
  <si>
    <t>Газы</t>
  </si>
  <si>
    <t>Итого газы</t>
  </si>
  <si>
    <t>Итого композиционные составы</t>
  </si>
  <si>
    <t>Итого резиновые материалы и клеи</t>
  </si>
  <si>
    <t>Набор инструмента</t>
  </si>
  <si>
    <t>Экшин</t>
  </si>
  <si>
    <t>Резиновые материалы</t>
  </si>
  <si>
    <t xml:space="preserve">Лестницы диэлектрические </t>
  </si>
  <si>
    <t xml:space="preserve">Итого лестницы диэлектрические </t>
  </si>
  <si>
    <t xml:space="preserve">Лестница </t>
  </si>
  <si>
    <t>Арматура АС</t>
  </si>
  <si>
    <t>Средства видеонаблюдения</t>
  </si>
  <si>
    <t>Итого средства видеонаблюдения</t>
  </si>
  <si>
    <t>Итого арматура АС</t>
  </si>
  <si>
    <t xml:space="preserve">Патроны воздухоосушительные </t>
  </si>
  <si>
    <t xml:space="preserve">Патрон </t>
  </si>
  <si>
    <t xml:space="preserve">Итого патроны воздухоосушительные </t>
  </si>
  <si>
    <t>Замки блокировочные</t>
  </si>
  <si>
    <t>Итого замки блокировочные</t>
  </si>
  <si>
    <t xml:space="preserve"> ЗБ-1ТЗ</t>
  </si>
  <si>
    <t>Замок электромагнитный</t>
  </si>
  <si>
    <t>Радиотехническая продукция</t>
  </si>
  <si>
    <t>Итого радиотехническая продукция</t>
  </si>
  <si>
    <t>Хлопчатобумажные материалы</t>
  </si>
  <si>
    <t>Итого хлопчатобумажные материалы</t>
  </si>
  <si>
    <t>Химические реактивы</t>
  </si>
  <si>
    <t>Итого химические реактивы</t>
  </si>
  <si>
    <t>Моющие средства</t>
  </si>
  <si>
    <t>Итого моющие средства</t>
  </si>
  <si>
    <t>Материалы для ремонта СДТУ</t>
  </si>
  <si>
    <t xml:space="preserve">Расходные материалы </t>
  </si>
  <si>
    <t>Итого материалы для ремонта СДТУ</t>
  </si>
  <si>
    <t>Гербициды</t>
  </si>
  <si>
    <t>Итого гербициды</t>
  </si>
  <si>
    <t>Окрасочные аппараты</t>
  </si>
  <si>
    <t>Итого окрасочные аппараты</t>
  </si>
  <si>
    <t>Информационные плакаты</t>
  </si>
  <si>
    <t>Итого информационные плакаты</t>
  </si>
  <si>
    <t>Материалы для обслуживания регистраторов</t>
  </si>
  <si>
    <t>Итого материалы для обслуживания регистраторов</t>
  </si>
  <si>
    <t>Программа закупок</t>
  </si>
  <si>
    <t>реализация</t>
  </si>
  <si>
    <t>на оформлении</t>
  </si>
  <si>
    <t>Программа закупок  по ремонтной компании</t>
  </si>
  <si>
    <t>(договор)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</si>
</sst>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sz val="10"/>
      <name val="Helv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sz val="11"/>
      <name val="Calibri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2" fillId="0" borderId="0">
      <alignment/>
      <protection/>
    </xf>
    <xf numFmtId="0" fontId="6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3" fillId="0" borderId="0">
      <alignment/>
      <protection/>
    </xf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48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4" fillId="0" borderId="0" xfId="59" applyNumberFormat="1" applyFont="1" applyFill="1" applyBorder="1" applyAlignment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Alignment="1">
      <alignment/>
    </xf>
    <xf numFmtId="0" fontId="0" fillId="33" borderId="0" xfId="0" applyFill="1" applyAlignment="1">
      <alignment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1" xfId="0" applyFont="1" applyFill="1" applyBorder="1" applyAlignment="1" applyProtection="1">
      <alignment horizontal="left" wrapText="1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34" borderId="12" xfId="0" applyFont="1" applyFill="1" applyBorder="1" applyAlignment="1" applyProtection="1">
      <alignment horizontal="right"/>
      <protection/>
    </xf>
    <xf numFmtId="164" fontId="0" fillId="33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49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/>
      <protection/>
    </xf>
    <xf numFmtId="164" fontId="5" fillId="35" borderId="14" xfId="0" applyNumberFormat="1" applyFont="1" applyFill="1" applyBorder="1" applyAlignment="1" applyProtection="1">
      <alignment horizontal="right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49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left" wrapText="1"/>
      <protection/>
    </xf>
    <xf numFmtId="0" fontId="5" fillId="0" borderId="12" xfId="0" applyFont="1" applyFill="1" applyBorder="1" applyAlignment="1" applyProtection="1">
      <alignment horizontal="center"/>
      <protection/>
    </xf>
    <xf numFmtId="164" fontId="5" fillId="35" borderId="12" xfId="0" applyNumberFormat="1" applyFont="1" applyFill="1" applyBorder="1" applyAlignment="1" applyProtection="1">
      <alignment horizontal="right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4" fontId="5" fillId="35" borderId="12" xfId="0" applyNumberFormat="1" applyFont="1" applyFill="1" applyBorder="1" applyAlignment="1" applyProtection="1">
      <alignment horizontal="right" wrapText="1"/>
      <protection/>
    </xf>
    <xf numFmtId="0" fontId="0" fillId="36" borderId="0" xfId="0" applyFill="1" applyAlignment="1">
      <alignment/>
    </xf>
    <xf numFmtId="49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left" wrapText="1"/>
      <protection/>
    </xf>
    <xf numFmtId="0" fontId="5" fillId="0" borderId="15" xfId="0" applyFont="1" applyFill="1" applyBorder="1" applyAlignment="1" applyProtection="1">
      <alignment horizontal="center"/>
      <protection/>
    </xf>
    <xf numFmtId="164" fontId="5" fillId="35" borderId="15" xfId="0" applyNumberFormat="1" applyFont="1" applyFill="1" applyBorder="1" applyAlignment="1" applyProtection="1">
      <alignment horizontal="right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horizontal="left" wrapText="1"/>
      <protection/>
    </xf>
    <xf numFmtId="0" fontId="9" fillId="0" borderId="11" xfId="0" applyFont="1" applyFill="1" applyBorder="1" applyAlignment="1" applyProtection="1">
      <alignment horizont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49" fontId="5" fillId="0" borderId="12" xfId="0" applyNumberFormat="1" applyFont="1" applyFill="1" applyBorder="1" applyAlignment="1" applyProtection="1">
      <alignment horizontal="left" wrapText="1"/>
      <protection/>
    </xf>
    <xf numFmtId="0" fontId="9" fillId="0" borderId="10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2" fontId="10" fillId="0" borderId="11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2" xfId="59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4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wrapText="1"/>
      <protection/>
    </xf>
    <xf numFmtId="4" fontId="5" fillId="0" borderId="12" xfId="0" applyNumberFormat="1" applyFont="1" applyFill="1" applyBorder="1" applyAlignment="1" applyProtection="1">
      <alignment horizontal="center" vertical="center" wrapText="1"/>
      <protection/>
    </xf>
    <xf numFmtId="4" fontId="5" fillId="0" borderId="14" xfId="0" applyNumberFormat="1" applyFont="1" applyFill="1" applyBorder="1" applyAlignment="1" applyProtection="1">
      <alignment horizontal="center" vertical="center" wrapText="1"/>
      <protection/>
    </xf>
    <xf numFmtId="49" fontId="9" fillId="33" borderId="11" xfId="0" applyNumberFormat="1" applyFont="1" applyFill="1" applyBorder="1" applyAlignment="1" applyProtection="1">
      <alignment horizontal="left" vertical="center"/>
      <protection/>
    </xf>
    <xf numFmtId="4" fontId="5" fillId="35" borderId="14" xfId="0" applyNumberFormat="1" applyFont="1" applyFill="1" applyBorder="1" applyAlignment="1" applyProtection="1">
      <alignment horizontal="right" wrapText="1"/>
      <protection/>
    </xf>
    <xf numFmtId="49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Font="1" applyFill="1" applyBorder="1" applyAlignment="1" applyProtection="1">
      <alignment horizontal="left" wrapText="1"/>
      <protection/>
    </xf>
    <xf numFmtId="0" fontId="5" fillId="0" borderId="17" xfId="0" applyFont="1" applyFill="1" applyBorder="1" applyAlignment="1" applyProtection="1">
      <alignment horizontal="center"/>
      <protection/>
    </xf>
    <xf numFmtId="4" fontId="5" fillId="35" borderId="17" xfId="0" applyNumberFormat="1" applyFont="1" applyFill="1" applyBorder="1" applyAlignment="1" applyProtection="1">
      <alignment horizontal="right" wrapText="1"/>
      <protection/>
    </xf>
    <xf numFmtId="0" fontId="5" fillId="0" borderId="12" xfId="59" applyFont="1" applyFill="1" applyBorder="1" applyAlignment="1">
      <alignment horizontal="left" wrapText="1"/>
      <protection/>
    </xf>
    <xf numFmtId="0" fontId="5" fillId="0" borderId="12" xfId="59" applyFont="1" applyFill="1" applyBorder="1" applyAlignment="1">
      <alignment horizont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left" wrapText="1"/>
      <protection/>
    </xf>
    <xf numFmtId="0" fontId="9" fillId="0" borderId="18" xfId="0" applyFont="1" applyFill="1" applyBorder="1" applyAlignment="1" applyProtection="1">
      <alignment horizontal="center"/>
      <protection/>
    </xf>
    <xf numFmtId="49" fontId="9" fillId="0" borderId="19" xfId="0" applyNumberFormat="1" applyFont="1" applyFill="1" applyBorder="1" applyAlignment="1" applyProtection="1">
      <alignment horizontal="left" vertical="center"/>
      <protection/>
    </xf>
    <xf numFmtId="0" fontId="5" fillId="0" borderId="19" xfId="0" applyFont="1" applyFill="1" applyBorder="1" applyAlignment="1" applyProtection="1">
      <alignment horizontal="left" wrapText="1"/>
      <protection/>
    </xf>
    <xf numFmtId="0" fontId="5" fillId="0" borderId="19" xfId="0" applyFont="1" applyFill="1" applyBorder="1" applyAlignment="1" applyProtection="1">
      <alignment horizontal="center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center"/>
      <protection/>
    </xf>
    <xf numFmtId="49" fontId="9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2" fontId="10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/>
      <protection/>
    </xf>
    <xf numFmtId="0" fontId="4" fillId="0" borderId="0" xfId="59" applyFont="1" applyFill="1" applyBorder="1" applyAlignment="1">
      <alignment horizontal="left" vertical="center"/>
      <protection/>
    </xf>
    <xf numFmtId="0" fontId="4" fillId="0" borderId="0" xfId="59" applyFont="1" applyFill="1" applyBorder="1" applyAlignment="1">
      <alignment horizontal="center" vertical="center"/>
      <protection/>
    </xf>
    <xf numFmtId="0" fontId="5" fillId="0" borderId="0" xfId="59" applyFont="1" applyFill="1" applyAlignment="1">
      <alignment horizontal="center" wrapText="1"/>
      <protection/>
    </xf>
    <xf numFmtId="0" fontId="11" fillId="0" borderId="0" xfId="59" applyFont="1" applyFill="1" applyAlignment="1">
      <alignment wrapText="1"/>
      <protection/>
    </xf>
    <xf numFmtId="0" fontId="5" fillId="0" borderId="0" xfId="59" applyFont="1" applyFill="1" applyAlignment="1">
      <alignment vertical="center" wrapText="1"/>
      <protection/>
    </xf>
    <xf numFmtId="0" fontId="5" fillId="0" borderId="0" xfId="59" applyFont="1" applyFill="1" applyAlignment="1">
      <alignment wrapText="1"/>
      <protection/>
    </xf>
    <xf numFmtId="0" fontId="5" fillId="0" borderId="0" xfId="59" applyFont="1" applyFill="1" applyAlignment="1">
      <alignment horizontal="left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5" fillId="33" borderId="11" xfId="0" applyFont="1" applyFill="1" applyBorder="1" applyAlignment="1" applyProtection="1">
      <alignment horizontal="left" wrapText="1"/>
      <protection/>
    </xf>
    <xf numFmtId="0" fontId="5" fillId="33" borderId="11" xfId="0" applyFont="1" applyFill="1" applyBorder="1" applyAlignment="1" applyProtection="1">
      <alignment horizontal="center"/>
      <protection/>
    </xf>
    <xf numFmtId="0" fontId="5" fillId="33" borderId="11" xfId="0" applyNumberFormat="1" applyFont="1" applyFill="1" applyBorder="1" applyAlignment="1" applyProtection="1">
      <alignment horizontal="center" vertical="center"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left" wrapText="1"/>
      <protection/>
    </xf>
    <xf numFmtId="0" fontId="9" fillId="33" borderId="11" xfId="0" applyFont="1" applyFill="1" applyBorder="1" applyAlignment="1" applyProtection="1">
      <alignment horizontal="center"/>
      <protection/>
    </xf>
    <xf numFmtId="164" fontId="5" fillId="35" borderId="17" xfId="0" applyNumberFormat="1" applyFont="1" applyFill="1" applyBorder="1" applyAlignment="1" applyProtection="1">
      <alignment horizontal="right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right"/>
      <protection/>
    </xf>
    <xf numFmtId="4" fontId="5" fillId="33" borderId="11" xfId="0" applyNumberFormat="1" applyFont="1" applyFill="1" applyBorder="1" applyAlignment="1" applyProtection="1">
      <alignment horizontal="right" wrapText="1"/>
      <protection/>
    </xf>
    <xf numFmtId="49" fontId="5" fillId="0" borderId="14" xfId="0" applyNumberFormat="1" applyFont="1" applyFill="1" applyBorder="1" applyAlignment="1" applyProtection="1">
      <alignment horizontal="left" wrapText="1"/>
      <protection/>
    </xf>
    <xf numFmtId="4" fontId="9" fillId="33" borderId="11" xfId="0" applyNumberFormat="1" applyFont="1" applyFill="1" applyBorder="1" applyAlignment="1" applyProtection="1">
      <alignment horizontal="right" wrapText="1"/>
      <protection/>
    </xf>
    <xf numFmtId="0" fontId="5" fillId="33" borderId="15" xfId="0" applyFont="1" applyFill="1" applyBorder="1" applyAlignment="1" applyProtection="1">
      <alignment horizontal="left" wrapText="1"/>
      <protection/>
    </xf>
    <xf numFmtId="49" fontId="5" fillId="37" borderId="12" xfId="0" applyNumberFormat="1" applyFont="1" applyFill="1" applyBorder="1" applyAlignment="1" applyProtection="1">
      <alignment horizontal="left" wrapText="1"/>
      <protection/>
    </xf>
    <xf numFmtId="0" fontId="5" fillId="37" borderId="12" xfId="0" applyFont="1" applyFill="1" applyBorder="1" applyAlignment="1" applyProtection="1">
      <alignment horizontal="left" wrapText="1"/>
      <protection/>
    </xf>
    <xf numFmtId="49" fontId="5" fillId="0" borderId="15" xfId="0" applyNumberFormat="1" applyFont="1" applyFill="1" applyBorder="1" applyAlignment="1" applyProtection="1">
      <alignment horizontal="left" wrapText="1"/>
      <protection/>
    </xf>
    <xf numFmtId="49" fontId="5" fillId="0" borderId="14" xfId="59" applyNumberFormat="1" applyFont="1" applyFill="1" applyBorder="1" applyAlignment="1" applyProtection="1">
      <alignment horizontal="left" wrapText="1"/>
      <protection locked="0"/>
    </xf>
    <xf numFmtId="0" fontId="5" fillId="0" borderId="14" xfId="59" applyFont="1" applyFill="1" applyBorder="1" applyAlignment="1">
      <alignment horizontal="left" wrapText="1"/>
      <protection/>
    </xf>
    <xf numFmtId="49" fontId="5" fillId="0" borderId="12" xfId="59" applyNumberFormat="1" applyFont="1" applyFill="1" applyBorder="1" applyAlignment="1" applyProtection="1">
      <alignment horizontal="left" wrapText="1"/>
      <protection locked="0"/>
    </xf>
    <xf numFmtId="49" fontId="5" fillId="33" borderId="12" xfId="0" applyNumberFormat="1" applyFont="1" applyFill="1" applyBorder="1" applyAlignment="1" applyProtection="1">
      <alignment horizontal="left" vertical="center" wrapText="1"/>
      <protection/>
    </xf>
    <xf numFmtId="49" fontId="5" fillId="33" borderId="12" xfId="0" applyNumberFormat="1" applyFont="1" applyFill="1" applyBorder="1" applyAlignment="1" applyProtection="1">
      <alignment horizontal="left" wrapText="1"/>
      <protection/>
    </xf>
    <xf numFmtId="0" fontId="5" fillId="33" borderId="19" xfId="0" applyFont="1" applyFill="1" applyBorder="1" applyAlignment="1" applyProtection="1">
      <alignment horizontal="right"/>
      <protection/>
    </xf>
    <xf numFmtId="4" fontId="5" fillId="33" borderId="19" xfId="0" applyNumberFormat="1" applyFont="1" applyFill="1" applyBorder="1" applyAlignment="1" applyProtection="1">
      <alignment horizontal="right" wrapText="1"/>
      <protection/>
    </xf>
    <xf numFmtId="49" fontId="5" fillId="33" borderId="12" xfId="52" applyNumberFormat="1" applyFont="1" applyFill="1" applyBorder="1" applyAlignment="1" applyProtection="1">
      <alignment horizontal="left" vertical="center" wrapText="1"/>
      <protection/>
    </xf>
    <xf numFmtId="0" fontId="5" fillId="33" borderId="12" xfId="52" applyFont="1" applyFill="1" applyBorder="1" applyAlignment="1" applyProtection="1">
      <alignment horizontal="left" wrapText="1"/>
      <protection/>
    </xf>
    <xf numFmtId="0" fontId="5" fillId="33" borderId="17" xfId="0" applyFont="1" applyFill="1" applyBorder="1" applyAlignment="1" applyProtection="1">
      <alignment horizontal="left" wrapText="1"/>
      <protection/>
    </xf>
    <xf numFmtId="0" fontId="5" fillId="33" borderId="12" xfId="59" applyFont="1" applyFill="1" applyBorder="1" applyAlignment="1">
      <alignment vertical="center" wrapText="1"/>
      <protection/>
    </xf>
    <xf numFmtId="0" fontId="5" fillId="0" borderId="12" xfId="52" applyFont="1" applyFill="1" applyBorder="1" applyAlignment="1" applyProtection="1">
      <alignment horizontal="left" wrapText="1"/>
      <protection/>
    </xf>
    <xf numFmtId="49" fontId="5" fillId="0" borderId="12" xfId="52" applyNumberFormat="1" applyFont="1" applyFill="1" applyBorder="1" applyAlignment="1" applyProtection="1">
      <alignment horizontal="left" vertical="center" wrapText="1"/>
      <protection/>
    </xf>
    <xf numFmtId="2" fontId="5" fillId="35" borderId="12" xfId="0" applyNumberFormat="1" applyFont="1" applyFill="1" applyBorder="1" applyAlignment="1" applyProtection="1">
      <alignment horizontal="right"/>
      <protection/>
    </xf>
    <xf numFmtId="1" fontId="5" fillId="35" borderId="12" xfId="0" applyNumberFormat="1" applyFont="1" applyFill="1" applyBorder="1" applyAlignment="1" applyProtection="1">
      <alignment horizontal="right"/>
      <protection/>
    </xf>
    <xf numFmtId="0" fontId="5" fillId="33" borderId="14" xfId="0" applyFont="1" applyFill="1" applyBorder="1" applyAlignment="1" applyProtection="1">
      <alignment horizontal="left" wrapText="1"/>
      <protection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4" fontId="9" fillId="33" borderId="0" xfId="0" applyNumberFormat="1" applyFont="1" applyFill="1" applyBorder="1" applyAlignment="1" applyProtection="1">
      <alignment horizontal="right" wrapText="1"/>
      <protection/>
    </xf>
    <xf numFmtId="49" fontId="5" fillId="33" borderId="15" xfId="0" applyNumberFormat="1" applyFont="1" applyFill="1" applyBorder="1" applyAlignment="1" applyProtection="1">
      <alignment horizontal="left" vertical="center" wrapText="1"/>
      <protection/>
    </xf>
    <xf numFmtId="0" fontId="5" fillId="34" borderId="14" xfId="0" applyFont="1" applyFill="1" applyBorder="1" applyAlignment="1" applyProtection="1">
      <alignment horizontal="right"/>
      <protection/>
    </xf>
    <xf numFmtId="4" fontId="5" fillId="34" borderId="14" xfId="0" applyNumberFormat="1" applyFont="1" applyFill="1" applyBorder="1" applyAlignment="1" applyProtection="1">
      <alignment horizontal="right" wrapText="1"/>
      <protection/>
    </xf>
    <xf numFmtId="49" fontId="5" fillId="37" borderId="14" xfId="0" applyNumberFormat="1" applyFont="1" applyFill="1" applyBorder="1" applyAlignment="1" applyProtection="1">
      <alignment horizontal="left" wrapText="1"/>
      <protection/>
    </xf>
    <xf numFmtId="0" fontId="5" fillId="37" borderId="14" xfId="0" applyFont="1" applyFill="1" applyBorder="1" applyAlignment="1" applyProtection="1">
      <alignment horizontal="left" wrapText="1"/>
      <protection/>
    </xf>
    <xf numFmtId="0" fontId="5" fillId="0" borderId="14" xfId="59" applyFont="1" applyFill="1" applyBorder="1" applyAlignment="1" applyProtection="1">
      <alignment horizontal="center"/>
      <protection/>
    </xf>
    <xf numFmtId="49" fontId="5" fillId="33" borderId="17" xfId="0" applyNumberFormat="1" applyFont="1" applyFill="1" applyBorder="1" applyAlignment="1" applyProtection="1">
      <alignment horizontal="left" wrapText="1"/>
      <protection/>
    </xf>
    <xf numFmtId="1" fontId="5" fillId="35" borderId="14" xfId="0" applyNumberFormat="1" applyFont="1" applyFill="1" applyBorder="1" applyAlignment="1" applyProtection="1">
      <alignment horizontal="right"/>
      <protection/>
    </xf>
    <xf numFmtId="49" fontId="5" fillId="33" borderId="15" xfId="52" applyNumberFormat="1" applyFont="1" applyFill="1" applyBorder="1" applyAlignment="1" applyProtection="1">
      <alignment horizontal="left" vertical="center" wrapText="1"/>
      <protection/>
    </xf>
    <xf numFmtId="0" fontId="5" fillId="33" borderId="15" xfId="52" applyFont="1" applyFill="1" applyBorder="1" applyAlignment="1" applyProtection="1">
      <alignment horizontal="left" wrapText="1"/>
      <protection/>
    </xf>
    <xf numFmtId="1" fontId="5" fillId="35" borderId="15" xfId="0" applyNumberFormat="1" applyFont="1" applyFill="1" applyBorder="1" applyAlignment="1" applyProtection="1">
      <alignment horizontal="right"/>
      <protection/>
    </xf>
    <xf numFmtId="49" fontId="5" fillId="33" borderId="14" xfId="0" applyNumberFormat="1" applyFont="1" applyFill="1" applyBorder="1" applyAlignment="1" applyProtection="1">
      <alignment horizontal="left" vertical="center" wrapText="1"/>
      <protection/>
    </xf>
    <xf numFmtId="0" fontId="5" fillId="33" borderId="14" xfId="52" applyFont="1" applyFill="1" applyBorder="1" applyAlignment="1" applyProtection="1">
      <alignment horizontal="left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2" fontId="5" fillId="35" borderId="14" xfId="0" applyNumberFormat="1" applyFont="1" applyFill="1" applyBorder="1" applyAlignment="1" applyProtection="1">
      <alignment horizontal="right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/>
      <protection/>
    </xf>
    <xf numFmtId="0" fontId="5" fillId="34" borderId="17" xfId="0" applyFont="1" applyFill="1" applyBorder="1" applyAlignment="1" applyProtection="1">
      <alignment horizontal="right"/>
      <protection/>
    </xf>
    <xf numFmtId="0" fontId="5" fillId="34" borderId="15" xfId="0" applyFont="1" applyFill="1" applyBorder="1" applyAlignment="1" applyProtection="1">
      <alignment horizontal="right"/>
      <protection/>
    </xf>
    <xf numFmtId="49" fontId="5" fillId="37" borderId="15" xfId="0" applyNumberFormat="1" applyFont="1" applyFill="1" applyBorder="1" applyAlignment="1" applyProtection="1">
      <alignment horizontal="left" wrapText="1"/>
      <protection/>
    </xf>
    <xf numFmtId="0" fontId="5" fillId="37" borderId="15" xfId="0" applyFont="1" applyFill="1" applyBorder="1" applyAlignment="1" applyProtection="1">
      <alignment horizontal="left" wrapText="1"/>
      <protection/>
    </xf>
    <xf numFmtId="0" fontId="5" fillId="0" borderId="15" xfId="59" applyFont="1" applyFill="1" applyBorder="1" applyAlignment="1" applyProtection="1">
      <alignment horizontal="center"/>
      <protection/>
    </xf>
    <xf numFmtId="4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49" fontId="5" fillId="0" borderId="15" xfId="59" applyNumberFormat="1" applyFont="1" applyFill="1" applyBorder="1" applyAlignment="1" applyProtection="1">
      <alignment horizontal="left" wrapText="1"/>
      <protection locked="0"/>
    </xf>
    <xf numFmtId="0" fontId="5" fillId="0" borderId="15" xfId="59" applyFont="1" applyFill="1" applyBorder="1" applyAlignment="1">
      <alignment horizontal="left" wrapText="1"/>
      <protection/>
    </xf>
    <xf numFmtId="49" fontId="5" fillId="33" borderId="14" xfId="0" applyNumberFormat="1" applyFont="1" applyFill="1" applyBorder="1" applyAlignment="1" applyProtection="1">
      <alignment horizontal="left" wrapText="1"/>
      <protection/>
    </xf>
    <xf numFmtId="0" fontId="5" fillId="33" borderId="15" xfId="59" applyFont="1" applyFill="1" applyBorder="1" applyAlignment="1">
      <alignment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1" fontId="5" fillId="35" borderId="17" xfId="0" applyNumberFormat="1" applyFont="1" applyFill="1" applyBorder="1" applyAlignment="1" applyProtection="1">
      <alignment horizontal="right"/>
      <protection/>
    </xf>
    <xf numFmtId="2" fontId="5" fillId="35" borderId="15" xfId="0" applyNumberFormat="1" applyFont="1" applyFill="1" applyBorder="1" applyAlignment="1" applyProtection="1">
      <alignment horizontal="right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5" fillId="0" borderId="12" xfId="52" applyFont="1" applyFill="1" applyBorder="1" applyAlignment="1" applyProtection="1">
      <alignment horizontal="center"/>
      <protection/>
    </xf>
    <xf numFmtId="0" fontId="5" fillId="0" borderId="12" xfId="53" applyFont="1" applyFill="1" applyBorder="1" applyAlignment="1" applyProtection="1">
      <alignment horizontal="center"/>
      <protection/>
    </xf>
    <xf numFmtId="2" fontId="5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5" fillId="0" borderId="11" xfId="0" applyFont="1" applyFill="1" applyBorder="1" applyAlignment="1" applyProtection="1">
      <alignment horizontal="right"/>
      <protection/>
    </xf>
    <xf numFmtId="4" fontId="9" fillId="0" borderId="11" xfId="0" applyNumberFormat="1" applyFont="1" applyFill="1" applyBorder="1" applyAlignment="1" applyProtection="1">
      <alignment horizontal="right" wrapText="1"/>
      <protection/>
    </xf>
    <xf numFmtId="4" fontId="9" fillId="0" borderId="0" xfId="0" applyNumberFormat="1" applyFont="1" applyFill="1" applyBorder="1" applyAlignment="1" applyProtection="1">
      <alignment horizontal="right" wrapText="1"/>
      <protection/>
    </xf>
    <xf numFmtId="165" fontId="5" fillId="0" borderId="11" xfId="0" applyNumberFormat="1" applyFont="1" applyFill="1" applyBorder="1" applyAlignment="1" applyProtection="1">
      <alignment horizontal="center" vertical="center"/>
      <protection/>
    </xf>
    <xf numFmtId="165" fontId="5" fillId="0" borderId="11" xfId="0" applyNumberFormat="1" applyFont="1" applyFill="1" applyBorder="1" applyAlignment="1" applyProtection="1">
      <alignment horizontal="right"/>
      <protection/>
    </xf>
    <xf numFmtId="165" fontId="5" fillId="0" borderId="19" xfId="0" applyNumberFormat="1" applyFont="1" applyFill="1" applyBorder="1" applyAlignment="1" applyProtection="1">
      <alignment horizontal="right"/>
      <protection/>
    </xf>
    <xf numFmtId="165" fontId="9" fillId="0" borderId="11" xfId="0" applyNumberFormat="1" applyFont="1" applyFill="1" applyBorder="1" applyAlignment="1" applyProtection="1">
      <alignment horizontal="right" wrapText="1"/>
      <protection/>
    </xf>
    <xf numFmtId="165" fontId="5" fillId="34" borderId="14" xfId="0" applyNumberFormat="1" applyFont="1" applyFill="1" applyBorder="1" applyAlignment="1" applyProtection="1">
      <alignment horizontal="right" wrapText="1"/>
      <protection/>
    </xf>
    <xf numFmtId="165" fontId="5" fillId="0" borderId="14" xfId="0" applyNumberFormat="1" applyFont="1" applyFill="1" applyBorder="1" applyAlignment="1" applyProtection="1">
      <alignment horizontal="right" wrapText="1"/>
      <protection/>
    </xf>
    <xf numFmtId="165" fontId="5" fillId="0" borderId="12" xfId="0" applyNumberFormat="1" applyFont="1" applyFill="1" applyBorder="1" applyAlignment="1" applyProtection="1">
      <alignment horizontal="right" wrapText="1"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166" fontId="5" fillId="35" borderId="14" xfId="0" applyNumberFormat="1" applyFont="1" applyFill="1" applyBorder="1" applyAlignment="1" applyProtection="1">
      <alignment horizontal="right"/>
      <protection/>
    </xf>
    <xf numFmtId="166" fontId="5" fillId="35" borderId="12" xfId="0" applyNumberFormat="1" applyFont="1" applyFill="1" applyBorder="1" applyAlignment="1" applyProtection="1">
      <alignment horizontal="right"/>
      <protection/>
    </xf>
    <xf numFmtId="166" fontId="5" fillId="35" borderId="15" xfId="0" applyNumberFormat="1" applyFont="1" applyFill="1" applyBorder="1" applyAlignment="1" applyProtection="1">
      <alignment horizontal="right"/>
      <protection/>
    </xf>
    <xf numFmtId="4" fontId="6" fillId="0" borderId="0" xfId="0" applyNumberFormat="1" applyFont="1" applyFill="1" applyBorder="1" applyAlignment="1" applyProtection="1">
      <alignment/>
      <protection/>
    </xf>
    <xf numFmtId="165" fontId="5" fillId="34" borderId="17" xfId="0" applyNumberFormat="1" applyFont="1" applyFill="1" applyBorder="1" applyAlignment="1" applyProtection="1">
      <alignment horizontal="right" wrapText="1"/>
      <protection/>
    </xf>
    <xf numFmtId="165" fontId="5" fillId="0" borderId="15" xfId="0" applyNumberFormat="1" applyFont="1" applyFill="1" applyBorder="1" applyAlignment="1" applyProtection="1">
      <alignment horizontal="right" wrapText="1"/>
      <protection/>
    </xf>
    <xf numFmtId="0" fontId="5" fillId="0" borderId="15" xfId="0" applyNumberFormat="1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11" xfId="59" applyFont="1" applyFill="1" applyBorder="1" applyAlignment="1" applyProtection="1">
      <alignment/>
      <protection/>
    </xf>
    <xf numFmtId="164" fontId="5" fillId="33" borderId="11" xfId="0" applyNumberFormat="1" applyFont="1" applyFill="1" applyBorder="1" applyAlignment="1" applyProtection="1">
      <alignment horizontal="right"/>
      <protection/>
    </xf>
    <xf numFmtId="165" fontId="9" fillId="33" borderId="11" xfId="0" applyNumberFormat="1" applyFont="1" applyFill="1" applyBorder="1" applyAlignment="1" applyProtection="1">
      <alignment horizontal="right" wrapText="1"/>
      <protection/>
    </xf>
    <xf numFmtId="165" fontId="5" fillId="0" borderId="11" xfId="0" applyNumberFormat="1" applyFont="1" applyFill="1" applyBorder="1" applyAlignment="1" applyProtection="1">
      <alignment horizontal="right" wrapText="1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165" fontId="5" fillId="33" borderId="11" xfId="0" applyNumberFormat="1" applyFont="1" applyFill="1" applyBorder="1" applyAlignment="1" applyProtection="1">
      <alignment horizontal="right" wrapText="1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49" fontId="5" fillId="33" borderId="11" xfId="0" applyNumberFormat="1" applyFont="1" applyFill="1" applyBorder="1" applyAlignment="1" applyProtection="1">
      <alignment horizontal="left" vertical="center" wrapText="1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1" xfId="0" applyNumberFormat="1" applyFont="1" applyFill="1" applyBorder="1" applyAlignment="1" applyProtection="1">
      <alignment horizontal="center"/>
      <protection/>
    </xf>
    <xf numFmtId="0" fontId="5" fillId="33" borderId="11" xfId="52" applyFont="1" applyFill="1" applyBorder="1" applyAlignment="1">
      <alignment horizontal="left"/>
      <protection/>
    </xf>
    <xf numFmtId="49" fontId="9" fillId="33" borderId="11" xfId="0" applyNumberFormat="1" applyFont="1" applyFill="1" applyBorder="1" applyAlignment="1" applyProtection="1">
      <alignment horizontal="left" vertical="center" wrapText="1"/>
      <protection/>
    </xf>
    <xf numFmtId="165" fontId="5" fillId="0" borderId="17" xfId="0" applyNumberFormat="1" applyFont="1" applyFill="1" applyBorder="1" applyAlignment="1" applyProtection="1">
      <alignment horizontal="right" wrapText="1"/>
      <protection/>
    </xf>
    <xf numFmtId="0" fontId="5" fillId="0" borderId="17" xfId="0" applyNumberFormat="1" applyFont="1" applyFill="1" applyBorder="1" applyAlignment="1" applyProtection="1">
      <alignment horizontal="center"/>
      <protection/>
    </xf>
    <xf numFmtId="0" fontId="49" fillId="33" borderId="11" xfId="0" applyFont="1" applyFill="1" applyBorder="1" applyAlignment="1" applyProtection="1">
      <alignment horizontal="center"/>
      <protection/>
    </xf>
    <xf numFmtId="164" fontId="49" fillId="33" borderId="11" xfId="0" applyNumberFormat="1" applyFont="1" applyFill="1" applyBorder="1" applyAlignment="1" applyProtection="1">
      <alignment horizontal="right"/>
      <protection/>
    </xf>
    <xf numFmtId="0" fontId="49" fillId="33" borderId="11" xfId="0" applyFont="1" applyFill="1" applyBorder="1" applyAlignment="1" applyProtection="1">
      <alignment horizontal="right"/>
      <protection/>
    </xf>
    <xf numFmtId="0" fontId="5" fillId="33" borderId="11" xfId="52" applyFont="1" applyFill="1" applyBorder="1" applyAlignment="1" applyProtection="1">
      <alignment horizontal="left" wrapText="1"/>
      <protection/>
    </xf>
    <xf numFmtId="0" fontId="6" fillId="0" borderId="22" xfId="0" applyNumberFormat="1" applyFont="1" applyFill="1" applyBorder="1" applyAlignment="1" applyProtection="1">
      <alignment/>
      <protection/>
    </xf>
    <xf numFmtId="0" fontId="6" fillId="0" borderId="22" xfId="0" applyFont="1" applyFill="1" applyBorder="1" applyAlignment="1">
      <alignment/>
    </xf>
    <xf numFmtId="0" fontId="50" fillId="0" borderId="12" xfId="0" applyFont="1" applyFill="1" applyBorder="1" applyAlignment="1" applyProtection="1">
      <alignment horizontal="left" wrapText="1"/>
      <protection/>
    </xf>
    <xf numFmtId="49" fontId="50" fillId="33" borderId="15" xfId="0" applyNumberFormat="1" applyFont="1" applyFill="1" applyBorder="1" applyAlignment="1" applyProtection="1">
      <alignment horizontal="left" vertical="center" wrapText="1"/>
      <protection/>
    </xf>
    <xf numFmtId="0" fontId="50" fillId="0" borderId="15" xfId="0" applyFont="1" applyFill="1" applyBorder="1" applyAlignment="1" applyProtection="1">
      <alignment horizontal="center"/>
      <protection/>
    </xf>
    <xf numFmtId="165" fontId="5" fillId="0" borderId="11" xfId="0" applyNumberFormat="1" applyFont="1" applyFill="1" applyBorder="1" applyAlignment="1" applyProtection="1">
      <alignment horizontal="center" wrapText="1"/>
      <protection/>
    </xf>
    <xf numFmtId="165" fontId="9" fillId="0" borderId="11" xfId="0" applyNumberFormat="1" applyFont="1" applyFill="1" applyBorder="1" applyAlignment="1" applyProtection="1">
      <alignment horizont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9" fillId="0" borderId="11" xfId="0" applyNumberFormat="1" applyFont="1" applyFill="1" applyBorder="1" applyAlignment="1" applyProtection="1">
      <alignment horizontal="left"/>
      <protection/>
    </xf>
    <xf numFmtId="49" fontId="5" fillId="33" borderId="17" xfId="0" applyNumberFormat="1" applyFont="1" applyFill="1" applyBorder="1" applyAlignment="1" applyProtection="1">
      <alignment horizontal="left" vertical="center" wrapText="1"/>
      <protection/>
    </xf>
    <xf numFmtId="49" fontId="5" fillId="33" borderId="15" xfId="0" applyNumberFormat="1" applyFont="1" applyFill="1" applyBorder="1" applyAlignment="1" applyProtection="1">
      <alignment horizontal="left" wrapText="1"/>
      <protection/>
    </xf>
    <xf numFmtId="49" fontId="5" fillId="33" borderId="12" xfId="52" applyNumberFormat="1" applyFont="1" applyFill="1" applyBorder="1" applyAlignment="1" applyProtection="1">
      <alignment horizontal="left" wrapText="1"/>
      <protection/>
    </xf>
    <xf numFmtId="49" fontId="50" fillId="0" borderId="12" xfId="0" applyNumberFormat="1" applyFont="1" applyFill="1" applyBorder="1" applyAlignment="1" applyProtection="1">
      <alignment horizontal="left" wrapText="1"/>
      <protection/>
    </xf>
    <xf numFmtId="49" fontId="50" fillId="33" borderId="15" xfId="0" applyNumberFormat="1" applyFont="1" applyFill="1" applyBorder="1" applyAlignment="1" applyProtection="1">
      <alignment horizontal="left" wrapText="1"/>
      <protection/>
    </xf>
    <xf numFmtId="165" fontId="9" fillId="0" borderId="14" xfId="0" applyNumberFormat="1" applyFont="1" applyFill="1" applyBorder="1" applyAlignment="1" applyProtection="1">
      <alignment horizontal="center" wrapText="1"/>
      <protection/>
    </xf>
    <xf numFmtId="165" fontId="9" fillId="0" borderId="12" xfId="0" applyNumberFormat="1" applyFont="1" applyFill="1" applyBorder="1" applyAlignment="1" applyProtection="1">
      <alignment horizontal="center" wrapText="1"/>
      <protection/>
    </xf>
    <xf numFmtId="165" fontId="9" fillId="0" borderId="15" xfId="0" applyNumberFormat="1" applyFont="1" applyFill="1" applyBorder="1" applyAlignment="1" applyProtection="1">
      <alignment horizontal="center" wrapText="1"/>
      <protection/>
    </xf>
    <xf numFmtId="165" fontId="9" fillId="33" borderId="11" xfId="0" applyNumberFormat="1" applyFont="1" applyFill="1" applyBorder="1" applyAlignment="1" applyProtection="1">
      <alignment horizontal="center" wrapText="1"/>
      <protection/>
    </xf>
    <xf numFmtId="165" fontId="9" fillId="0" borderId="17" xfId="0" applyNumberFormat="1" applyFont="1" applyFill="1" applyBorder="1" applyAlignment="1" applyProtection="1">
      <alignment horizontal="center" wrapText="1"/>
      <protection/>
    </xf>
    <xf numFmtId="0" fontId="15" fillId="0" borderId="22" xfId="0" applyFont="1" applyFill="1" applyBorder="1" applyAlignment="1">
      <alignment horizontal="center"/>
    </xf>
    <xf numFmtId="4" fontId="5" fillId="35" borderId="15" xfId="0" applyNumberFormat="1" applyFont="1" applyFill="1" applyBorder="1" applyAlignment="1" applyProtection="1">
      <alignment horizontal="right" wrapText="1"/>
      <protection/>
    </xf>
    <xf numFmtId="0" fontId="4" fillId="0" borderId="0" xfId="59" applyFont="1" applyFill="1" applyBorder="1" applyAlignment="1">
      <alignment horizontal="right"/>
      <protection/>
    </xf>
    <xf numFmtId="0" fontId="0" fillId="0" borderId="0" xfId="0" applyNumberFormat="1" applyFill="1" applyAlignment="1">
      <alignment/>
    </xf>
    <xf numFmtId="0" fontId="16" fillId="0" borderId="0" xfId="59" applyFont="1" applyFill="1" applyAlignment="1">
      <alignment wrapText="1"/>
      <protection/>
    </xf>
    <xf numFmtId="0" fontId="5" fillId="0" borderId="0" xfId="59" applyFont="1" applyFill="1" applyBorder="1" applyAlignment="1">
      <alignment horizontal="left" vertical="center"/>
      <protection/>
    </xf>
    <xf numFmtId="0" fontId="11" fillId="0" borderId="0" xfId="59" applyFont="1" applyFill="1" applyAlignment="1">
      <alignment horizontal="left" wrapText="1"/>
      <protection/>
    </xf>
    <xf numFmtId="0" fontId="16" fillId="0" borderId="0" xfId="59" applyFont="1" applyFill="1" applyAlignment="1">
      <alignment horizontal="left" wrapText="1"/>
      <protection/>
    </xf>
    <xf numFmtId="0" fontId="5" fillId="0" borderId="17" xfId="52" applyFont="1" applyFill="1" applyBorder="1" applyAlignment="1" applyProtection="1">
      <alignment horizontal="left" wrapText="1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 horizontal="center"/>
      <protection/>
    </xf>
    <xf numFmtId="0" fontId="5" fillId="0" borderId="16" xfId="0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center"/>
      <protection/>
    </xf>
    <xf numFmtId="165" fontId="5" fillId="34" borderId="12" xfId="0" applyNumberFormat="1" applyFont="1" applyFill="1" applyBorder="1" applyAlignment="1" applyProtection="1">
      <alignment horizontal="right" wrapText="1"/>
      <protection/>
    </xf>
    <xf numFmtId="0" fontId="6" fillId="0" borderId="12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2" fontId="5" fillId="0" borderId="19" xfId="0" applyNumberFormat="1" applyFont="1" applyFill="1" applyBorder="1" applyAlignment="1">
      <alignment horizontal="center" vertical="center" wrapText="1"/>
    </xf>
    <xf numFmtId="165" fontId="5" fillId="33" borderId="11" xfId="0" applyNumberFormat="1" applyFont="1" applyFill="1" applyBorder="1" applyAlignment="1" applyProtection="1">
      <alignment horizontal="center" wrapText="1"/>
      <protection/>
    </xf>
    <xf numFmtId="165" fontId="5" fillId="34" borderId="15" xfId="0" applyNumberFormat="1" applyFont="1" applyFill="1" applyBorder="1" applyAlignment="1" applyProtection="1">
      <alignment horizontal="right" wrapText="1"/>
      <protection/>
    </xf>
    <xf numFmtId="0" fontId="5" fillId="33" borderId="12" xfId="0" applyFont="1" applyFill="1" applyBorder="1" applyAlignment="1" applyProtection="1">
      <alignment horizontal="left" vertical="center" wrapText="1"/>
      <protection/>
    </xf>
    <xf numFmtId="0" fontId="15" fillId="0" borderId="14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5" fillId="0" borderId="15" xfId="0" applyFont="1" applyFill="1" applyBorder="1" applyAlignment="1">
      <alignment/>
    </xf>
    <xf numFmtId="0" fontId="9" fillId="0" borderId="17" xfId="0" applyNumberFormat="1" applyFont="1" applyFill="1" applyBorder="1" applyAlignment="1" applyProtection="1">
      <alignment horizontal="center" vertical="center"/>
      <protection/>
    </xf>
    <xf numFmtId="0" fontId="47" fillId="0" borderId="0" xfId="0" applyFont="1" applyAlignment="1">
      <alignment/>
    </xf>
    <xf numFmtId="165" fontId="5" fillId="36" borderId="12" xfId="0" applyNumberFormat="1" applyFont="1" applyFill="1" applyBorder="1" applyAlignment="1" applyProtection="1">
      <alignment horizontal="right" wrapText="1"/>
      <protection/>
    </xf>
    <xf numFmtId="164" fontId="5" fillId="33" borderId="19" xfId="0" applyNumberFormat="1" applyFont="1" applyFill="1" applyBorder="1" applyAlignment="1" applyProtection="1">
      <alignment horizontal="right"/>
      <protection/>
    </xf>
    <xf numFmtId="165" fontId="9" fillId="33" borderId="19" xfId="0" applyNumberFormat="1" applyFont="1" applyFill="1" applyBorder="1" applyAlignment="1" applyProtection="1">
      <alignment horizontal="right" wrapText="1"/>
      <protection/>
    </xf>
    <xf numFmtId="165" fontId="5" fillId="0" borderId="19" xfId="0" applyNumberFormat="1" applyFont="1" applyFill="1" applyBorder="1" applyAlignment="1" applyProtection="1">
      <alignment horizontal="right" wrapText="1"/>
      <protection/>
    </xf>
    <xf numFmtId="165" fontId="9" fillId="0" borderId="19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/>
      <protection/>
    </xf>
    <xf numFmtId="4" fontId="5" fillId="34" borderId="12" xfId="0" applyNumberFormat="1" applyFont="1" applyFill="1" applyBorder="1" applyAlignment="1" applyProtection="1">
      <alignment horizontal="right" wrapText="1"/>
      <protection/>
    </xf>
    <xf numFmtId="0" fontId="5" fillId="0" borderId="15" xfId="59" applyFont="1" applyFill="1" applyBorder="1" applyAlignment="1">
      <alignment horizontal="center"/>
      <protection/>
    </xf>
    <xf numFmtId="0" fontId="5" fillId="33" borderId="13" xfId="0" applyFont="1" applyFill="1" applyBorder="1" applyAlignment="1" applyProtection="1">
      <alignment horizontal="center"/>
      <protection/>
    </xf>
    <xf numFmtId="0" fontId="5" fillId="33" borderId="21" xfId="0" applyFont="1" applyFill="1" applyBorder="1" applyAlignment="1" applyProtection="1">
      <alignment horizontal="center" vertical="center"/>
      <protection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49" fontId="5" fillId="33" borderId="17" xfId="52" applyNumberFormat="1" applyFont="1" applyFill="1" applyBorder="1" applyAlignment="1" applyProtection="1">
      <alignment horizontal="left" vertical="center" wrapText="1"/>
      <protection/>
    </xf>
    <xf numFmtId="0" fontId="5" fillId="33" borderId="17" xfId="52" applyFont="1" applyFill="1" applyBorder="1" applyAlignment="1" applyProtection="1">
      <alignment horizontal="left" wrapText="1"/>
      <protection/>
    </xf>
    <xf numFmtId="0" fontId="5" fillId="33" borderId="15" xfId="0" applyFont="1" applyFill="1" applyBorder="1" applyAlignment="1">
      <alignment vertical="center" wrapText="1"/>
    </xf>
    <xf numFmtId="0" fontId="5" fillId="33" borderId="2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49" fontId="9" fillId="33" borderId="19" xfId="0" applyNumberFormat="1" applyFont="1" applyFill="1" applyBorder="1" applyAlignment="1" applyProtection="1">
      <alignment horizontal="left" vertical="center"/>
      <protection/>
    </xf>
    <xf numFmtId="0" fontId="5" fillId="33" borderId="19" xfId="0" applyFont="1" applyFill="1" applyBorder="1" applyAlignment="1" applyProtection="1">
      <alignment horizontal="left" wrapText="1"/>
      <protection/>
    </xf>
    <xf numFmtId="0" fontId="5" fillId="33" borderId="12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left"/>
    </xf>
    <xf numFmtId="49" fontId="5" fillId="33" borderId="12" xfId="59" applyNumberFormat="1" applyFont="1" applyFill="1" applyBorder="1" applyAlignment="1" applyProtection="1">
      <alignment horizontal="left" vertical="center" wrapText="1"/>
      <protection locked="0"/>
    </xf>
    <xf numFmtId="0" fontId="5" fillId="33" borderId="12" xfId="59" applyFont="1" applyFill="1" applyBorder="1" applyAlignment="1">
      <alignment horizontal="left" wrapText="1"/>
      <protection/>
    </xf>
    <xf numFmtId="0" fontId="5" fillId="33" borderId="12" xfId="52" applyFont="1" applyFill="1" applyBorder="1" applyAlignment="1">
      <alignment vertical="center"/>
      <protection/>
    </xf>
    <xf numFmtId="0" fontId="5" fillId="33" borderId="12" xfId="52" applyFont="1" applyFill="1" applyBorder="1" applyAlignment="1">
      <alignment horizontal="left"/>
      <protection/>
    </xf>
    <xf numFmtId="0" fontId="5" fillId="33" borderId="16" xfId="0" applyFont="1" applyFill="1" applyBorder="1" applyAlignment="1" applyProtection="1">
      <alignment horizontal="center"/>
      <protection/>
    </xf>
    <xf numFmtId="0" fontId="9" fillId="33" borderId="12" xfId="0" applyFont="1" applyFill="1" applyBorder="1" applyAlignment="1" applyProtection="1">
      <alignment horizontal="left" wrapText="1"/>
      <protection/>
    </xf>
    <xf numFmtId="0" fontId="9" fillId="33" borderId="10" xfId="0" applyFont="1" applyFill="1" applyBorder="1" applyAlignment="1" applyProtection="1">
      <alignment horizontal="center"/>
      <protection/>
    </xf>
    <xf numFmtId="0" fontId="5" fillId="33" borderId="21" xfId="0" applyFont="1" applyFill="1" applyBorder="1" applyAlignment="1" applyProtection="1">
      <alignment horizontal="center"/>
      <protection/>
    </xf>
    <xf numFmtId="0" fontId="6" fillId="33" borderId="22" xfId="0" applyNumberFormat="1" applyFont="1" applyFill="1" applyBorder="1" applyAlignment="1" applyProtection="1">
      <alignment/>
      <protection/>
    </xf>
    <xf numFmtId="0" fontId="5" fillId="33" borderId="12" xfId="59" applyFont="1" applyFill="1" applyBorder="1" applyAlignment="1" applyProtection="1">
      <alignment/>
      <protection/>
    </xf>
    <xf numFmtId="49" fontId="5" fillId="33" borderId="15" xfId="59" applyNumberFormat="1" applyFont="1" applyFill="1" applyBorder="1" applyAlignment="1" applyProtection="1">
      <alignment horizontal="left" vertical="center" wrapText="1"/>
      <protection locked="0"/>
    </xf>
    <xf numFmtId="0" fontId="5" fillId="33" borderId="15" xfId="59" applyFont="1" applyFill="1" applyBorder="1" applyAlignment="1">
      <alignment horizontal="left" wrapText="1"/>
      <protection/>
    </xf>
    <xf numFmtId="49" fontId="5" fillId="33" borderId="11" xfId="0" applyNumberFormat="1" applyFont="1" applyFill="1" applyBorder="1" applyAlignment="1" applyProtection="1">
      <alignment horizontal="left" wrapText="1"/>
      <protection/>
    </xf>
    <xf numFmtId="49" fontId="9" fillId="33" borderId="11" xfId="0" applyNumberFormat="1" applyFont="1" applyFill="1" applyBorder="1" applyAlignment="1" applyProtection="1">
      <alignment horizontal="left" wrapText="1"/>
      <protection/>
    </xf>
    <xf numFmtId="164" fontId="5" fillId="38" borderId="12" xfId="0" applyNumberFormat="1" applyFont="1" applyFill="1" applyBorder="1" applyAlignment="1" applyProtection="1">
      <alignment horizontal="right"/>
      <protection/>
    </xf>
    <xf numFmtId="0" fontId="5" fillId="38" borderId="12" xfId="0" applyFont="1" applyFill="1" applyBorder="1" applyAlignment="1" applyProtection="1">
      <alignment horizontal="right"/>
      <protection/>
    </xf>
    <xf numFmtId="165" fontId="5" fillId="38" borderId="14" xfId="0" applyNumberFormat="1" applyFont="1" applyFill="1" applyBorder="1" applyAlignment="1" applyProtection="1">
      <alignment horizontal="right" wrapText="1"/>
      <protection/>
    </xf>
    <xf numFmtId="165" fontId="9" fillId="33" borderId="12" xfId="0" applyNumberFormat="1" applyFont="1" applyFill="1" applyBorder="1" applyAlignment="1" applyProtection="1">
      <alignment horizontal="center" wrapText="1"/>
      <protection/>
    </xf>
    <xf numFmtId="0" fontId="5" fillId="33" borderId="12" xfId="0" applyNumberFormat="1" applyFont="1" applyFill="1" applyBorder="1" applyAlignment="1" applyProtection="1">
      <alignment horizontal="center"/>
      <protection/>
    </xf>
    <xf numFmtId="49" fontId="5" fillId="33" borderId="12" xfId="53" applyNumberFormat="1" applyFont="1" applyFill="1" applyBorder="1" applyAlignment="1" applyProtection="1">
      <alignment horizontal="left" vertical="center" wrapText="1"/>
      <protection/>
    </xf>
    <xf numFmtId="0" fontId="0" fillId="0" borderId="12" xfId="0" applyFill="1" applyBorder="1" applyAlignment="1">
      <alignment/>
    </xf>
    <xf numFmtId="165" fontId="9" fillId="0" borderId="0" xfId="0" applyNumberFormat="1" applyFont="1" applyFill="1" applyBorder="1" applyAlignment="1" applyProtection="1">
      <alignment horizontal="center" wrapText="1"/>
      <protection/>
    </xf>
    <xf numFmtId="0" fontId="5" fillId="0" borderId="15" xfId="52" applyFont="1" applyFill="1" applyBorder="1" applyAlignment="1" applyProtection="1">
      <alignment horizontal="center"/>
      <protection/>
    </xf>
    <xf numFmtId="0" fontId="5" fillId="33" borderId="14" xfId="0" applyFont="1" applyFill="1" applyBorder="1" applyAlignment="1" applyProtection="1">
      <alignment horizontal="left" vertical="center" wrapText="1"/>
      <protection/>
    </xf>
    <xf numFmtId="0" fontId="50" fillId="0" borderId="14" xfId="0" applyFont="1" applyFill="1" applyBorder="1" applyAlignment="1" applyProtection="1">
      <alignment horizontal="center"/>
      <protection/>
    </xf>
    <xf numFmtId="164" fontId="50" fillId="35" borderId="14" xfId="0" applyNumberFormat="1" applyFont="1" applyFill="1" applyBorder="1" applyAlignment="1" applyProtection="1">
      <alignment horizontal="right"/>
      <protection/>
    </xf>
    <xf numFmtId="0" fontId="50" fillId="34" borderId="14" xfId="0" applyFont="1" applyFill="1" applyBorder="1" applyAlignment="1" applyProtection="1">
      <alignment horizontal="right"/>
      <protection/>
    </xf>
    <xf numFmtId="0" fontId="9" fillId="33" borderId="14" xfId="0" applyFont="1" applyFill="1" applyBorder="1" applyAlignment="1" applyProtection="1">
      <alignment horizontal="left" wrapText="1"/>
      <protection/>
    </xf>
    <xf numFmtId="0" fontId="5" fillId="33" borderId="23" xfId="0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 applyProtection="1">
      <alignment horizontal="center"/>
      <protection/>
    </xf>
    <xf numFmtId="164" fontId="5" fillId="35" borderId="24" xfId="0" applyNumberFormat="1" applyFont="1" applyFill="1" applyBorder="1" applyAlignment="1" applyProtection="1">
      <alignment horizontal="right"/>
      <protection/>
    </xf>
    <xf numFmtId="0" fontId="5" fillId="34" borderId="24" xfId="0" applyFont="1" applyFill="1" applyBorder="1" applyAlignment="1" applyProtection="1">
      <alignment horizontal="right"/>
      <protection/>
    </xf>
    <xf numFmtId="165" fontId="5" fillId="34" borderId="19" xfId="0" applyNumberFormat="1" applyFont="1" applyFill="1" applyBorder="1" applyAlignment="1" applyProtection="1">
      <alignment horizontal="right" wrapText="1"/>
      <protection/>
    </xf>
    <xf numFmtId="165" fontId="5" fillId="0" borderId="24" xfId="0" applyNumberFormat="1" applyFont="1" applyFill="1" applyBorder="1" applyAlignment="1" applyProtection="1">
      <alignment horizontal="right" wrapText="1"/>
      <protection/>
    </xf>
    <xf numFmtId="165" fontId="9" fillId="0" borderId="24" xfId="0" applyNumberFormat="1" applyFont="1" applyFill="1" applyBorder="1" applyAlignment="1" applyProtection="1">
      <alignment horizontal="center" wrapText="1"/>
      <protection/>
    </xf>
    <xf numFmtId="0" fontId="5" fillId="0" borderId="24" xfId="0" applyNumberFormat="1" applyFont="1" applyFill="1" applyBorder="1" applyAlignment="1" applyProtection="1">
      <alignment horizontal="center"/>
      <protection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0" fontId="5" fillId="33" borderId="24" xfId="0" applyFont="1" applyFill="1" applyBorder="1" applyAlignment="1" applyProtection="1">
      <alignment horizontal="left" wrapText="1"/>
      <protection/>
    </xf>
    <xf numFmtId="49" fontId="9" fillId="33" borderId="11" xfId="0" applyNumberFormat="1" applyFont="1" applyFill="1" applyBorder="1" applyAlignment="1" applyProtection="1">
      <alignment horizontal="left" vertical="top"/>
      <protection/>
    </xf>
    <xf numFmtId="0" fontId="5" fillId="33" borderId="12" xfId="52" applyFont="1" applyFill="1" applyBorder="1" applyAlignment="1" applyProtection="1">
      <alignment horizontal="left" vertical="center" wrapText="1"/>
      <protection/>
    </xf>
    <xf numFmtId="0" fontId="5" fillId="33" borderId="15" xfId="52" applyFont="1" applyFill="1" applyBorder="1" applyAlignment="1" applyProtection="1">
      <alignment horizontal="left" vertical="center" wrapText="1"/>
      <protection/>
    </xf>
    <xf numFmtId="49" fontId="5" fillId="33" borderId="15" xfId="0" applyNumberFormat="1" applyFont="1" applyFill="1" applyBorder="1" applyAlignment="1" applyProtection="1">
      <alignment horizontal="left" vertical="center"/>
      <protection locked="0"/>
    </xf>
    <xf numFmtId="165" fontId="9" fillId="33" borderId="11" xfId="0" applyNumberFormat="1" applyFont="1" applyFill="1" applyBorder="1" applyAlignment="1" applyProtection="1">
      <alignment horizontal="center" vertical="center" wrapText="1"/>
      <protection/>
    </xf>
    <xf numFmtId="165" fontId="9" fillId="33" borderId="11" xfId="0" applyNumberFormat="1" applyFont="1" applyFill="1" applyBorder="1" applyAlignment="1" applyProtection="1">
      <alignment horizontal="right" vertical="center" wrapText="1"/>
      <protection/>
    </xf>
    <xf numFmtId="165" fontId="5" fillId="33" borderId="11" xfId="0" applyNumberFormat="1" applyFont="1" applyFill="1" applyBorder="1" applyAlignment="1" applyProtection="1">
      <alignment horizontal="right" vertical="center" wrapText="1"/>
      <protection/>
    </xf>
    <xf numFmtId="165" fontId="5" fillId="0" borderId="11" xfId="0" applyNumberFormat="1" applyFont="1" applyFill="1" applyBorder="1" applyAlignment="1" applyProtection="1">
      <alignment horizontal="right" vertical="center" wrapText="1"/>
      <protection/>
    </xf>
    <xf numFmtId="165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59" applyFont="1" applyFill="1" applyBorder="1" applyAlignment="1">
      <alignment horizontal="left"/>
      <protection/>
    </xf>
    <xf numFmtId="0" fontId="5" fillId="36" borderId="11" xfId="0" applyNumberFormat="1" applyFont="1" applyFill="1" applyBorder="1" applyAlignment="1" applyProtection="1">
      <alignment horizontal="center" vertical="center"/>
      <protection/>
    </xf>
    <xf numFmtId="4" fontId="5" fillId="36" borderId="11" xfId="0" applyNumberFormat="1" applyFont="1" applyFill="1" applyBorder="1" applyAlignment="1" applyProtection="1">
      <alignment horizontal="right" wrapText="1"/>
      <protection/>
    </xf>
    <xf numFmtId="4" fontId="5" fillId="36" borderId="17" xfId="0" applyNumberFormat="1" applyFont="1" applyFill="1" applyBorder="1" applyAlignment="1" applyProtection="1">
      <alignment horizontal="right" wrapText="1"/>
      <protection/>
    </xf>
    <xf numFmtId="4" fontId="9" fillId="36" borderId="11" xfId="0" applyNumberFormat="1" applyFont="1" applyFill="1" applyBorder="1" applyAlignment="1" applyProtection="1">
      <alignment horizontal="right" wrapText="1"/>
      <protection/>
    </xf>
    <xf numFmtId="4" fontId="5" fillId="36" borderId="14" xfId="0" applyNumberFormat="1" applyFont="1" applyFill="1" applyBorder="1" applyAlignment="1" applyProtection="1">
      <alignment horizontal="right" wrapText="1"/>
      <protection/>
    </xf>
    <xf numFmtId="4" fontId="5" fillId="36" borderId="12" xfId="0" applyNumberFormat="1" applyFont="1" applyFill="1" applyBorder="1" applyAlignment="1" applyProtection="1">
      <alignment horizontal="right" wrapText="1"/>
      <protection/>
    </xf>
    <xf numFmtId="4" fontId="5" fillId="36" borderId="19" xfId="0" applyNumberFormat="1" applyFont="1" applyFill="1" applyBorder="1" applyAlignment="1" applyProtection="1">
      <alignment horizontal="right" wrapText="1"/>
      <protection/>
    </xf>
    <xf numFmtId="49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3" fontId="5" fillId="36" borderId="14" xfId="0" applyNumberFormat="1" applyFont="1" applyFill="1" applyBorder="1" applyAlignment="1" applyProtection="1">
      <alignment horizontal="right" wrapText="1"/>
      <protection/>
    </xf>
    <xf numFmtId="3" fontId="5" fillId="36" borderId="17" xfId="0" applyNumberFormat="1" applyFont="1" applyFill="1" applyBorder="1" applyAlignment="1" applyProtection="1">
      <alignment horizontal="right" wrapText="1"/>
      <protection/>
    </xf>
    <xf numFmtId="0" fontId="5" fillId="36" borderId="14" xfId="0" applyNumberFormat="1" applyFont="1" applyFill="1" applyBorder="1" applyAlignment="1" applyProtection="1">
      <alignment horizontal="right" wrapText="1"/>
      <protection/>
    </xf>
    <xf numFmtId="0" fontId="5" fillId="36" borderId="17" xfId="0" applyNumberFormat="1" applyFont="1" applyFill="1" applyBorder="1" applyAlignment="1" applyProtection="1">
      <alignment horizontal="right" wrapText="1"/>
      <protection/>
    </xf>
    <xf numFmtId="0" fontId="5" fillId="36" borderId="12" xfId="0" applyNumberFormat="1" applyFont="1" applyFill="1" applyBorder="1" applyAlignment="1" applyProtection="1">
      <alignment horizontal="right" wrapText="1"/>
      <protection/>
    </xf>
    <xf numFmtId="0" fontId="5" fillId="36" borderId="15" xfId="0" applyNumberFormat="1" applyFont="1" applyFill="1" applyBorder="1" applyAlignment="1" applyProtection="1">
      <alignment horizontal="right" wrapText="1"/>
      <protection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5" fillId="34" borderId="25" xfId="0" applyNumberFormat="1" applyFont="1" applyFill="1" applyBorder="1" applyAlignment="1" applyProtection="1">
      <alignment horizontal="center" vertical="center" wrapText="1"/>
      <protection/>
    </xf>
    <xf numFmtId="0" fontId="5" fillId="34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35" borderId="25" xfId="0" applyNumberFormat="1" applyFont="1" applyFill="1" applyBorder="1" applyAlignment="1" applyProtection="1">
      <alignment horizontal="center" vertical="center" wrapText="1"/>
      <protection/>
    </xf>
    <xf numFmtId="0" fontId="5" fillId="35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59" applyFont="1" applyFill="1" applyBorder="1" applyAlignment="1">
      <alignment horizontal="left"/>
      <protection/>
    </xf>
    <xf numFmtId="0" fontId="5" fillId="36" borderId="25" xfId="0" applyNumberFormat="1" applyFont="1" applyFill="1" applyBorder="1" applyAlignment="1" applyProtection="1">
      <alignment horizontal="center" vertical="center" wrapText="1"/>
      <protection/>
    </xf>
    <xf numFmtId="0" fontId="5" fillId="36" borderId="15" xfId="0" applyNumberFormat="1" applyFont="1" applyFill="1" applyBorder="1" applyAlignment="1" applyProtection="1">
      <alignment horizontal="center" vertical="center" wrapText="1"/>
      <protection/>
    </xf>
    <xf numFmtId="0" fontId="5" fillId="33" borderId="26" xfId="0" applyNumberFormat="1" applyFont="1" applyFill="1" applyBorder="1" applyAlignment="1" applyProtection="1">
      <alignment horizontal="center" vertical="center" wrapText="1"/>
      <protection/>
    </xf>
    <xf numFmtId="0" fontId="5" fillId="33" borderId="20" xfId="0" applyNumberFormat="1" applyFont="1" applyFill="1" applyBorder="1" applyAlignment="1" applyProtection="1">
      <alignment horizontal="center" vertical="center" wrapText="1"/>
      <protection/>
    </xf>
    <xf numFmtId="0" fontId="5" fillId="33" borderId="25" xfId="0" applyNumberFormat="1" applyFont="1" applyFill="1" applyBorder="1" applyAlignment="1" applyProtection="1">
      <alignment horizontal="center" vertical="center" wrapText="1"/>
      <protection/>
    </xf>
    <xf numFmtId="0" fontId="5" fillId="33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27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FJ408"/>
  <sheetViews>
    <sheetView tabSelected="1" zoomScale="70" zoomScaleNormal="70" zoomScalePageLayoutView="0" workbookViewId="0" topLeftCell="A85">
      <selection activeCell="R115" sqref="R115"/>
    </sheetView>
  </sheetViews>
  <sheetFormatPr defaultColWidth="9.140625" defaultRowHeight="15"/>
  <cols>
    <col min="1" max="1" width="5.7109375" style="77" customWidth="1"/>
    <col min="2" max="2" width="44.28125" style="85" customWidth="1"/>
    <col min="3" max="3" width="44.00390625" style="77" customWidth="1"/>
    <col min="4" max="4" width="8.7109375" style="77" customWidth="1"/>
    <col min="5" max="5" width="10.140625" style="77" customWidth="1"/>
    <col min="6" max="6" width="8.7109375" style="77" customWidth="1"/>
    <col min="7" max="7" width="12.28125" style="77" customWidth="1"/>
    <col min="8" max="8" width="8.7109375" style="77" customWidth="1"/>
    <col min="9" max="9" width="11.8515625" style="77" customWidth="1"/>
    <col min="10" max="10" width="10.28125" style="6" customWidth="1"/>
    <col min="11" max="11" width="13.8515625" style="6" customWidth="1"/>
    <col min="12" max="12" width="13.7109375" style="7" customWidth="1"/>
    <col min="13" max="166" width="9.140625" style="7" customWidth="1"/>
    <col min="221" max="221" width="6.8515625" style="0" customWidth="1"/>
    <col min="222" max="222" width="50.8515625" style="0" customWidth="1"/>
    <col min="223" max="223" width="55.00390625" style="0" customWidth="1"/>
    <col min="224" max="224" width="9.57421875" style="0" customWidth="1"/>
    <col min="225" max="225" width="11.421875" style="0" customWidth="1"/>
    <col min="226" max="226" width="12.421875" style="0" customWidth="1"/>
    <col min="227" max="227" width="9.8515625" style="0" customWidth="1"/>
    <col min="228" max="229" width="13.421875" style="0" customWidth="1"/>
    <col min="230" max="230" width="9.421875" style="0" customWidth="1"/>
    <col min="231" max="232" width="13.421875" style="0" customWidth="1"/>
    <col min="233" max="233" width="9.421875" style="0" customWidth="1"/>
    <col min="234" max="235" width="13.421875" style="0" customWidth="1"/>
    <col min="236" max="236" width="9.421875" style="0" customWidth="1"/>
    <col min="237" max="237" width="15.8515625" style="0" customWidth="1"/>
    <col min="238" max="238" width="16.421875" style="0" customWidth="1"/>
    <col min="239" max="239" width="10.28125" style="0" customWidth="1"/>
    <col min="240" max="240" width="13.28125" style="0" customWidth="1"/>
    <col min="241" max="241" width="14.140625" style="0" customWidth="1"/>
    <col min="242" max="242" width="9.421875" style="0" customWidth="1"/>
    <col min="243" max="244" width="13.421875" style="0" customWidth="1"/>
    <col min="245" max="245" width="8.57421875" style="0" customWidth="1"/>
    <col min="246" max="246" width="15.7109375" style="0" customWidth="1"/>
    <col min="247" max="247" width="15.57421875" style="0" customWidth="1"/>
    <col min="248" max="248" width="13.00390625" style="0" customWidth="1"/>
    <col min="249" max="250" width="14.8515625" style="0" customWidth="1"/>
    <col min="251" max="252" width="9.8515625" style="0" customWidth="1"/>
    <col min="253" max="253" width="11.140625" style="0" customWidth="1"/>
    <col min="254" max="254" width="13.7109375" style="0" customWidth="1"/>
    <col min="255" max="255" width="14.140625" style="0" customWidth="1"/>
  </cols>
  <sheetData>
    <row r="1" spans="1:9" ht="20.25">
      <c r="A1" s="1"/>
      <c r="B1" s="2"/>
      <c r="C1" s="3"/>
      <c r="D1" s="4"/>
      <c r="E1" s="5"/>
      <c r="F1" s="5"/>
      <c r="G1" s="4"/>
      <c r="H1" s="4"/>
      <c r="I1" s="4"/>
    </row>
    <row r="2" spans="1:11" ht="18">
      <c r="A2" s="330" t="s">
        <v>882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</row>
    <row r="3" spans="1:11" ht="37.5" customHeight="1">
      <c r="A3" s="331" t="s">
        <v>803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9" ht="24" thickBot="1">
      <c r="A4" s="8"/>
      <c r="B4" s="9"/>
      <c r="C4" s="10"/>
      <c r="D4" s="11"/>
      <c r="E4" s="12"/>
      <c r="F4" s="12"/>
      <c r="G4" s="11"/>
      <c r="H4" s="11"/>
      <c r="I4" s="11"/>
    </row>
    <row r="5" spans="1:11" ht="32.25" customHeight="1">
      <c r="A5" s="334" t="s">
        <v>0</v>
      </c>
      <c r="B5" s="332" t="s">
        <v>1</v>
      </c>
      <c r="C5" s="332" t="s">
        <v>2</v>
      </c>
      <c r="D5" s="332" t="s">
        <v>3</v>
      </c>
      <c r="E5" s="336" t="s">
        <v>4</v>
      </c>
      <c r="F5" s="328" t="s">
        <v>6</v>
      </c>
      <c r="G5" s="328" t="s">
        <v>7</v>
      </c>
      <c r="H5" s="339" t="s">
        <v>6</v>
      </c>
      <c r="I5" s="339" t="s">
        <v>7</v>
      </c>
      <c r="J5" s="332" t="s">
        <v>5</v>
      </c>
      <c r="K5" s="332" t="s">
        <v>880</v>
      </c>
    </row>
    <row r="6" spans="1:11" ht="90.75" customHeight="1" thickBot="1">
      <c r="A6" s="335"/>
      <c r="B6" s="333"/>
      <c r="C6" s="333"/>
      <c r="D6" s="333"/>
      <c r="E6" s="337"/>
      <c r="F6" s="329"/>
      <c r="G6" s="329"/>
      <c r="H6" s="340"/>
      <c r="I6" s="340"/>
      <c r="J6" s="333"/>
      <c r="K6" s="333"/>
    </row>
    <row r="7" spans="1:11" ht="15.75" thickBot="1">
      <c r="A7" s="39">
        <v>1</v>
      </c>
      <c r="B7" s="17">
        <f aca="true" t="shared" si="0" ref="B7:G7">A7+1</f>
        <v>2</v>
      </c>
      <c r="C7" s="17">
        <f t="shared" si="0"/>
        <v>3</v>
      </c>
      <c r="D7" s="17">
        <f t="shared" si="0"/>
        <v>4</v>
      </c>
      <c r="E7" s="17">
        <f t="shared" si="0"/>
        <v>5</v>
      </c>
      <c r="F7" s="17">
        <f t="shared" si="0"/>
        <v>6</v>
      </c>
      <c r="G7" s="17">
        <f t="shared" si="0"/>
        <v>7</v>
      </c>
      <c r="H7" s="311"/>
      <c r="I7" s="311"/>
      <c r="J7" s="17">
        <f>G7+1</f>
        <v>8</v>
      </c>
      <c r="K7" s="17" t="s">
        <v>883</v>
      </c>
    </row>
    <row r="8" spans="1:12" ht="16.5" thickBot="1">
      <c r="A8" s="89">
        <v>1</v>
      </c>
      <c r="B8" s="56" t="s">
        <v>413</v>
      </c>
      <c r="C8" s="90"/>
      <c r="D8" s="91"/>
      <c r="E8" s="162"/>
      <c r="F8" s="94"/>
      <c r="G8" s="95"/>
      <c r="H8" s="312"/>
      <c r="I8" s="312"/>
      <c r="J8" s="88"/>
      <c r="K8" s="88"/>
      <c r="L8" s="19"/>
    </row>
    <row r="9" spans="1:166" s="33" customFormat="1" ht="23.25" customHeight="1" thickBot="1">
      <c r="A9" s="152">
        <v>1</v>
      </c>
      <c r="B9" s="101" t="s">
        <v>414</v>
      </c>
      <c r="C9" s="35" t="s">
        <v>415</v>
      </c>
      <c r="D9" s="36" t="s">
        <v>8</v>
      </c>
      <c r="E9" s="37">
        <v>416.0105976430645</v>
      </c>
      <c r="F9" s="138">
        <v>4</v>
      </c>
      <c r="G9" s="122">
        <f>E9*F9</f>
        <v>1664.042390572258</v>
      </c>
      <c r="H9" s="324">
        <v>4</v>
      </c>
      <c r="I9" s="313">
        <f>E9*H9</f>
        <v>1664.042390572258</v>
      </c>
      <c r="J9" s="38"/>
      <c r="K9" s="38"/>
      <c r="L9" s="19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</row>
    <row r="10" spans="1:12" ht="75" customHeight="1" thickBot="1">
      <c r="A10" s="39"/>
      <c r="B10" s="205" t="s">
        <v>416</v>
      </c>
      <c r="C10" s="40"/>
      <c r="D10" s="41"/>
      <c r="E10" s="161"/>
      <c r="F10" s="88"/>
      <c r="G10" s="97">
        <f>SUM(G9:G9)</f>
        <v>1664.042390572258</v>
      </c>
      <c r="H10" s="314"/>
      <c r="I10" s="314">
        <f>SUM(I9)</f>
        <v>1664.042390572258</v>
      </c>
      <c r="J10" s="204" t="s">
        <v>778</v>
      </c>
      <c r="K10" s="17"/>
      <c r="L10" s="19"/>
    </row>
    <row r="11" spans="1:12" ht="16.5" thickBot="1">
      <c r="A11" s="13">
        <v>2</v>
      </c>
      <c r="B11" s="14" t="s">
        <v>443</v>
      </c>
      <c r="C11" s="15"/>
      <c r="D11" s="16"/>
      <c r="E11" s="162"/>
      <c r="F11" s="94"/>
      <c r="G11" s="95"/>
      <c r="H11" s="312"/>
      <c r="I11" s="312"/>
      <c r="J11" s="17"/>
      <c r="K11" s="17"/>
      <c r="L11" s="19"/>
    </row>
    <row r="12" spans="1:12" ht="30.75">
      <c r="A12" s="21">
        <v>1</v>
      </c>
      <c r="B12" s="96" t="s">
        <v>417</v>
      </c>
      <c r="C12" s="23" t="s">
        <v>418</v>
      </c>
      <c r="D12" s="24" t="s">
        <v>8</v>
      </c>
      <c r="E12" s="25">
        <v>1.1942551316711996</v>
      </c>
      <c r="F12" s="121">
        <v>32</v>
      </c>
      <c r="G12" s="122">
        <f aca="true" t="shared" si="1" ref="G12:G36">E12*F12</f>
        <v>38.216164213478386</v>
      </c>
      <c r="H12" s="315"/>
      <c r="I12" s="315">
        <f>E12*H12</f>
        <v>0</v>
      </c>
      <c r="J12" s="26"/>
      <c r="K12" s="26"/>
      <c r="L12" s="19"/>
    </row>
    <row r="13" spans="1:12" ht="15.75">
      <c r="A13" s="42">
        <f aca="true" t="shared" si="2" ref="A13:A36">A12+1</f>
        <v>2</v>
      </c>
      <c r="B13" s="43" t="s">
        <v>417</v>
      </c>
      <c r="C13" s="28" t="s">
        <v>419</v>
      </c>
      <c r="D13" s="29" t="s">
        <v>8</v>
      </c>
      <c r="E13" s="30">
        <v>0.812769140150749</v>
      </c>
      <c r="F13" s="18">
        <v>62</v>
      </c>
      <c r="G13" s="122">
        <f t="shared" si="1"/>
        <v>50.391686689346436</v>
      </c>
      <c r="H13" s="315"/>
      <c r="I13" s="315">
        <f aca="true" t="shared" si="3" ref="I13:I36">E13*H13</f>
        <v>0</v>
      </c>
      <c r="J13" s="31"/>
      <c r="K13" s="31"/>
      <c r="L13" s="19"/>
    </row>
    <row r="14" spans="1:12" ht="15.75">
      <c r="A14" s="42">
        <f t="shared" si="2"/>
        <v>3</v>
      </c>
      <c r="B14" s="43" t="s">
        <v>417</v>
      </c>
      <c r="C14" s="28" t="s">
        <v>420</v>
      </c>
      <c r="D14" s="29" t="s">
        <v>8</v>
      </c>
      <c r="E14" s="30">
        <v>0.8892602440272634</v>
      </c>
      <c r="F14" s="18">
        <v>57</v>
      </c>
      <c r="G14" s="122">
        <f t="shared" si="1"/>
        <v>50.687833909554016</v>
      </c>
      <c r="H14" s="315"/>
      <c r="I14" s="315">
        <f t="shared" si="3"/>
        <v>0</v>
      </c>
      <c r="J14" s="31"/>
      <c r="K14" s="31"/>
      <c r="L14" s="19"/>
    </row>
    <row r="15" spans="1:12" ht="15.75">
      <c r="A15" s="42">
        <f t="shared" si="2"/>
        <v>4</v>
      </c>
      <c r="B15" s="43" t="s">
        <v>417</v>
      </c>
      <c r="C15" s="28" t="s">
        <v>421</v>
      </c>
      <c r="D15" s="29" t="s">
        <v>8</v>
      </c>
      <c r="E15" s="30">
        <v>0.35317810016893564</v>
      </c>
      <c r="F15" s="18">
        <v>57</v>
      </c>
      <c r="G15" s="122">
        <f t="shared" si="1"/>
        <v>20.131151709629332</v>
      </c>
      <c r="H15" s="315"/>
      <c r="I15" s="315">
        <f t="shared" si="3"/>
        <v>0</v>
      </c>
      <c r="J15" s="31"/>
      <c r="K15" s="31"/>
      <c r="L15" s="19"/>
    </row>
    <row r="16" spans="1:166" s="33" customFormat="1" ht="15.75">
      <c r="A16" s="42">
        <f t="shared" si="2"/>
        <v>5</v>
      </c>
      <c r="B16" s="43" t="s">
        <v>417</v>
      </c>
      <c r="C16" s="28" t="s">
        <v>422</v>
      </c>
      <c r="D16" s="29" t="s">
        <v>8</v>
      </c>
      <c r="E16" s="30">
        <v>0.4313025004838339</v>
      </c>
      <c r="F16" s="18">
        <v>57</v>
      </c>
      <c r="G16" s="122">
        <f t="shared" si="1"/>
        <v>24.58424252757853</v>
      </c>
      <c r="H16" s="315"/>
      <c r="I16" s="315">
        <f t="shared" si="3"/>
        <v>0</v>
      </c>
      <c r="J16" s="31"/>
      <c r="K16" s="31"/>
      <c r="L16" s="19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</row>
    <row r="17" spans="1:12" ht="15.75">
      <c r="A17" s="42">
        <f t="shared" si="2"/>
        <v>6</v>
      </c>
      <c r="B17" s="43" t="s">
        <v>417</v>
      </c>
      <c r="C17" s="28" t="s">
        <v>423</v>
      </c>
      <c r="D17" s="29" t="s">
        <v>8</v>
      </c>
      <c r="E17" s="30">
        <v>0.20954574045151295</v>
      </c>
      <c r="F17" s="18">
        <v>285</v>
      </c>
      <c r="G17" s="122">
        <f t="shared" si="1"/>
        <v>59.72053602868119</v>
      </c>
      <c r="H17" s="315"/>
      <c r="I17" s="315">
        <f t="shared" si="3"/>
        <v>0</v>
      </c>
      <c r="J17" s="31"/>
      <c r="K17" s="31"/>
      <c r="L17" s="19"/>
    </row>
    <row r="18" spans="1:12" ht="30.75">
      <c r="A18" s="42">
        <f t="shared" si="2"/>
        <v>7</v>
      </c>
      <c r="B18" s="43" t="s">
        <v>417</v>
      </c>
      <c r="C18" s="28" t="s">
        <v>424</v>
      </c>
      <c r="D18" s="29" t="s">
        <v>8</v>
      </c>
      <c r="E18" s="30">
        <v>0.3300497324161581</v>
      </c>
      <c r="F18" s="18">
        <v>21</v>
      </c>
      <c r="G18" s="122">
        <f t="shared" si="1"/>
        <v>6.93104438073932</v>
      </c>
      <c r="H18" s="315"/>
      <c r="I18" s="315">
        <f t="shared" si="3"/>
        <v>0</v>
      </c>
      <c r="J18" s="31"/>
      <c r="K18" s="31"/>
      <c r="L18" s="19"/>
    </row>
    <row r="19" spans="1:12" ht="30.75">
      <c r="A19" s="42">
        <f t="shared" si="2"/>
        <v>8</v>
      </c>
      <c r="B19" s="43" t="s">
        <v>417</v>
      </c>
      <c r="C19" s="28" t="s">
        <v>425</v>
      </c>
      <c r="D19" s="29" t="s">
        <v>8</v>
      </c>
      <c r="E19" s="30">
        <v>0.3300497324161581</v>
      </c>
      <c r="F19" s="18">
        <v>7</v>
      </c>
      <c r="G19" s="122">
        <f t="shared" si="1"/>
        <v>2.3103481269131065</v>
      </c>
      <c r="H19" s="315"/>
      <c r="I19" s="315">
        <f t="shared" si="3"/>
        <v>0</v>
      </c>
      <c r="J19" s="31"/>
      <c r="K19" s="31"/>
      <c r="L19" s="19"/>
    </row>
    <row r="20" spans="1:166" s="33" customFormat="1" ht="30.75">
      <c r="A20" s="42">
        <f t="shared" si="2"/>
        <v>9</v>
      </c>
      <c r="B20" s="43" t="s">
        <v>417</v>
      </c>
      <c r="C20" s="28" t="s">
        <v>426</v>
      </c>
      <c r="D20" s="29" t="s">
        <v>8</v>
      </c>
      <c r="E20" s="30">
        <v>0.9506056197343336</v>
      </c>
      <c r="F20" s="18">
        <v>125</v>
      </c>
      <c r="G20" s="122">
        <f t="shared" si="1"/>
        <v>118.8257024667917</v>
      </c>
      <c r="H20" s="315"/>
      <c r="I20" s="315">
        <f t="shared" si="3"/>
        <v>0</v>
      </c>
      <c r="J20" s="31"/>
      <c r="K20" s="31"/>
      <c r="L20" s="19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</row>
    <row r="21" spans="1:166" s="33" customFormat="1" ht="15.75">
      <c r="A21" s="42">
        <f t="shared" si="2"/>
        <v>10</v>
      </c>
      <c r="B21" s="43" t="s">
        <v>417</v>
      </c>
      <c r="C21" s="28" t="s">
        <v>427</v>
      </c>
      <c r="D21" s="29" t="s">
        <v>8</v>
      </c>
      <c r="E21" s="30">
        <v>0.3401591407030267</v>
      </c>
      <c r="F21" s="18">
        <v>80</v>
      </c>
      <c r="G21" s="122">
        <f t="shared" si="1"/>
        <v>27.212731256242137</v>
      </c>
      <c r="H21" s="315"/>
      <c r="I21" s="315">
        <f t="shared" si="3"/>
        <v>0</v>
      </c>
      <c r="J21" s="31"/>
      <c r="K21" s="31"/>
      <c r="L21" s="19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</row>
    <row r="22" spans="1:12" ht="15.75">
      <c r="A22" s="42">
        <f t="shared" si="2"/>
        <v>11</v>
      </c>
      <c r="B22" s="43" t="s">
        <v>417</v>
      </c>
      <c r="C22" s="28" t="s">
        <v>504</v>
      </c>
      <c r="D22" s="29" t="s">
        <v>8</v>
      </c>
      <c r="E22" s="30">
        <v>4.946229263627221</v>
      </c>
      <c r="F22" s="18">
        <v>7</v>
      </c>
      <c r="G22" s="122">
        <f t="shared" si="1"/>
        <v>34.623604845390545</v>
      </c>
      <c r="H22" s="315"/>
      <c r="I22" s="315">
        <f t="shared" si="3"/>
        <v>0</v>
      </c>
      <c r="J22" s="31"/>
      <c r="K22" s="31"/>
      <c r="L22" s="19"/>
    </row>
    <row r="23" spans="1:12" ht="15.75">
      <c r="A23" s="42">
        <f t="shared" si="2"/>
        <v>12</v>
      </c>
      <c r="B23" s="43" t="s">
        <v>417</v>
      </c>
      <c r="C23" s="28" t="s">
        <v>428</v>
      </c>
      <c r="D23" s="29" t="s">
        <v>8</v>
      </c>
      <c r="E23" s="30">
        <v>0.017553359999264967</v>
      </c>
      <c r="F23" s="18">
        <v>240</v>
      </c>
      <c r="G23" s="122">
        <f t="shared" si="1"/>
        <v>4.212806399823592</v>
      </c>
      <c r="H23" s="315"/>
      <c r="I23" s="315">
        <f t="shared" si="3"/>
        <v>0</v>
      </c>
      <c r="J23" s="31"/>
      <c r="K23" s="31"/>
      <c r="L23" s="19"/>
    </row>
    <row r="24" spans="1:12" ht="15.75">
      <c r="A24" s="42">
        <f t="shared" si="2"/>
        <v>13</v>
      </c>
      <c r="B24" s="43" t="s">
        <v>417</v>
      </c>
      <c r="C24" s="28" t="s">
        <v>429</v>
      </c>
      <c r="D24" s="29" t="s">
        <v>8</v>
      </c>
      <c r="E24" s="30">
        <v>0.817596460015143</v>
      </c>
      <c r="F24" s="18">
        <v>12</v>
      </c>
      <c r="G24" s="122">
        <f t="shared" si="1"/>
        <v>9.811157520181716</v>
      </c>
      <c r="H24" s="315"/>
      <c r="I24" s="315">
        <f t="shared" si="3"/>
        <v>0</v>
      </c>
      <c r="J24" s="31"/>
      <c r="K24" s="31"/>
      <c r="L24" s="19"/>
    </row>
    <row r="25" spans="1:166" s="33" customFormat="1" ht="15.75">
      <c r="A25" s="42">
        <f t="shared" si="2"/>
        <v>14</v>
      </c>
      <c r="B25" s="43" t="s">
        <v>417</v>
      </c>
      <c r="C25" s="28" t="s">
        <v>430</v>
      </c>
      <c r="D25" s="29" t="s">
        <v>8</v>
      </c>
      <c r="E25" s="30">
        <v>0.9669792230105959</v>
      </c>
      <c r="F25" s="18">
        <v>12</v>
      </c>
      <c r="G25" s="122">
        <f t="shared" si="1"/>
        <v>11.60375067612715</v>
      </c>
      <c r="H25" s="315"/>
      <c r="I25" s="315">
        <f t="shared" si="3"/>
        <v>0</v>
      </c>
      <c r="J25" s="31"/>
      <c r="K25" s="31"/>
      <c r="L25" s="19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</row>
    <row r="26" spans="1:12" ht="15.75">
      <c r="A26" s="42">
        <f t="shared" si="2"/>
        <v>15</v>
      </c>
      <c r="B26" s="43" t="s">
        <v>417</v>
      </c>
      <c r="C26" s="28" t="s">
        <v>431</v>
      </c>
      <c r="D26" s="29" t="s">
        <v>8</v>
      </c>
      <c r="E26" s="30">
        <v>0.009866426413878684</v>
      </c>
      <c r="F26" s="18">
        <v>85</v>
      </c>
      <c r="G26" s="122">
        <f t="shared" si="1"/>
        <v>0.8386462451796881</v>
      </c>
      <c r="H26" s="315"/>
      <c r="I26" s="315">
        <f t="shared" si="3"/>
        <v>0</v>
      </c>
      <c r="J26" s="31"/>
      <c r="K26" s="31"/>
      <c r="L26" s="19"/>
    </row>
    <row r="27" spans="1:166" s="33" customFormat="1" ht="15.75">
      <c r="A27" s="42">
        <f t="shared" si="2"/>
        <v>16</v>
      </c>
      <c r="B27" s="43" t="s">
        <v>417</v>
      </c>
      <c r="C27" s="105" t="s">
        <v>432</v>
      </c>
      <c r="D27" s="29" t="s">
        <v>8</v>
      </c>
      <c r="E27" s="30">
        <v>0.7930389578787796</v>
      </c>
      <c r="F27" s="18">
        <v>15</v>
      </c>
      <c r="G27" s="122">
        <f t="shared" si="1"/>
        <v>11.895584368181694</v>
      </c>
      <c r="H27" s="315"/>
      <c r="I27" s="315">
        <f t="shared" si="3"/>
        <v>0</v>
      </c>
      <c r="J27" s="31"/>
      <c r="K27" s="31"/>
      <c r="L27" s="19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</row>
    <row r="28" spans="1:12" ht="15.75">
      <c r="A28" s="42">
        <f t="shared" si="2"/>
        <v>17</v>
      </c>
      <c r="B28" s="43" t="s">
        <v>417</v>
      </c>
      <c r="C28" s="105" t="s">
        <v>433</v>
      </c>
      <c r="D28" s="29" t="s">
        <v>8</v>
      </c>
      <c r="E28" s="30">
        <v>1.195944548484836</v>
      </c>
      <c r="F28" s="18">
        <v>16</v>
      </c>
      <c r="G28" s="122">
        <f t="shared" si="1"/>
        <v>19.135112775757374</v>
      </c>
      <c r="H28" s="315"/>
      <c r="I28" s="315">
        <f t="shared" si="3"/>
        <v>0</v>
      </c>
      <c r="J28" s="31"/>
      <c r="K28" s="31"/>
      <c r="L28" s="19"/>
    </row>
    <row r="29" spans="1:12" ht="15.75">
      <c r="A29" s="42">
        <f t="shared" si="2"/>
        <v>18</v>
      </c>
      <c r="B29" s="43" t="s">
        <v>417</v>
      </c>
      <c r="C29" s="105" t="s">
        <v>434</v>
      </c>
      <c r="D29" s="29" t="s">
        <v>8</v>
      </c>
      <c r="E29" s="30">
        <v>0.6084222751515088</v>
      </c>
      <c r="F29" s="18">
        <v>16</v>
      </c>
      <c r="G29" s="122">
        <f t="shared" si="1"/>
        <v>9.734756402424141</v>
      </c>
      <c r="H29" s="315"/>
      <c r="I29" s="315">
        <f t="shared" si="3"/>
        <v>0</v>
      </c>
      <c r="J29" s="31"/>
      <c r="K29" s="31"/>
      <c r="L29" s="19"/>
    </row>
    <row r="30" spans="1:12" ht="15.75">
      <c r="A30" s="42">
        <f t="shared" si="2"/>
        <v>19</v>
      </c>
      <c r="B30" s="43" t="s">
        <v>417</v>
      </c>
      <c r="C30" s="105" t="s">
        <v>435</v>
      </c>
      <c r="D30" s="29" t="s">
        <v>8</v>
      </c>
      <c r="E30" s="30">
        <v>0.23222224242424</v>
      </c>
      <c r="F30" s="18">
        <v>16</v>
      </c>
      <c r="G30" s="122">
        <f t="shared" si="1"/>
        <v>3.71555587878784</v>
      </c>
      <c r="H30" s="315"/>
      <c r="I30" s="315">
        <f t="shared" si="3"/>
        <v>0</v>
      </c>
      <c r="J30" s="31"/>
      <c r="K30" s="31"/>
      <c r="L30" s="19"/>
    </row>
    <row r="31" spans="1:166" s="33" customFormat="1" ht="15.75">
      <c r="A31" s="42">
        <f t="shared" si="2"/>
        <v>20</v>
      </c>
      <c r="B31" s="43" t="s">
        <v>417</v>
      </c>
      <c r="C31" s="105" t="s">
        <v>436</v>
      </c>
      <c r="D31" s="29" t="s">
        <v>8</v>
      </c>
      <c r="E31" s="30">
        <v>0.1428166790909076</v>
      </c>
      <c r="F31" s="18">
        <v>16</v>
      </c>
      <c r="G31" s="122">
        <f t="shared" si="1"/>
        <v>2.2850668654545214</v>
      </c>
      <c r="H31" s="315"/>
      <c r="I31" s="315">
        <f t="shared" si="3"/>
        <v>0</v>
      </c>
      <c r="J31" s="31"/>
      <c r="K31" s="31"/>
      <c r="L31" s="19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</row>
    <row r="32" spans="1:12" ht="15.75">
      <c r="A32" s="42">
        <f t="shared" si="2"/>
        <v>21</v>
      </c>
      <c r="B32" s="105" t="s">
        <v>437</v>
      </c>
      <c r="C32" s="105" t="s">
        <v>438</v>
      </c>
      <c r="D32" s="29" t="s">
        <v>8</v>
      </c>
      <c r="E32" s="30">
        <v>15.675001363636198</v>
      </c>
      <c r="F32" s="18">
        <v>1</v>
      </c>
      <c r="G32" s="122">
        <f t="shared" si="1"/>
        <v>15.675001363636198</v>
      </c>
      <c r="H32" s="315"/>
      <c r="I32" s="315">
        <f t="shared" si="3"/>
        <v>0</v>
      </c>
      <c r="J32" s="31"/>
      <c r="K32" s="31"/>
      <c r="L32" s="19"/>
    </row>
    <row r="33" spans="1:12" ht="15.75">
      <c r="A33" s="42">
        <f t="shared" si="2"/>
        <v>22</v>
      </c>
      <c r="B33" s="105" t="s">
        <v>437</v>
      </c>
      <c r="C33" s="105" t="s">
        <v>439</v>
      </c>
      <c r="D33" s="29" t="s">
        <v>8</v>
      </c>
      <c r="E33" s="30">
        <v>74.3111175757568</v>
      </c>
      <c r="F33" s="18">
        <v>1</v>
      </c>
      <c r="G33" s="122">
        <f t="shared" si="1"/>
        <v>74.3111175757568</v>
      </c>
      <c r="H33" s="315"/>
      <c r="I33" s="315">
        <f t="shared" si="3"/>
        <v>0</v>
      </c>
      <c r="J33" s="31"/>
      <c r="K33" s="31"/>
      <c r="L33" s="19"/>
    </row>
    <row r="34" spans="1:12" ht="15.75">
      <c r="A34" s="42">
        <f t="shared" si="2"/>
        <v>23</v>
      </c>
      <c r="B34" s="105" t="s">
        <v>437</v>
      </c>
      <c r="C34" s="105" t="s">
        <v>440</v>
      </c>
      <c r="D34" s="29" t="s">
        <v>8</v>
      </c>
      <c r="E34" s="30">
        <v>11.146667636363519</v>
      </c>
      <c r="F34" s="18">
        <v>1</v>
      </c>
      <c r="G34" s="122">
        <f t="shared" si="1"/>
        <v>11.146667636363519</v>
      </c>
      <c r="H34" s="315"/>
      <c r="I34" s="315">
        <f t="shared" si="3"/>
        <v>0</v>
      </c>
      <c r="J34" s="31"/>
      <c r="K34" s="31"/>
      <c r="L34" s="19"/>
    </row>
    <row r="35" spans="1:12" ht="15.75">
      <c r="A35" s="42">
        <f t="shared" si="2"/>
        <v>24</v>
      </c>
      <c r="B35" s="105" t="s">
        <v>437</v>
      </c>
      <c r="C35" s="105" t="s">
        <v>441</v>
      </c>
      <c r="D35" s="29" t="s">
        <v>8</v>
      </c>
      <c r="E35" s="30">
        <v>3.8316669999999595</v>
      </c>
      <c r="F35" s="18">
        <v>5</v>
      </c>
      <c r="G35" s="122">
        <f t="shared" si="1"/>
        <v>19.1583349999998</v>
      </c>
      <c r="H35" s="315"/>
      <c r="I35" s="315">
        <f t="shared" si="3"/>
        <v>0</v>
      </c>
      <c r="J35" s="31"/>
      <c r="K35" s="31"/>
      <c r="L35" s="19"/>
    </row>
    <row r="36" spans="1:166" s="33" customFormat="1" ht="16.5" thickBot="1">
      <c r="A36" s="152">
        <f t="shared" si="2"/>
        <v>25</v>
      </c>
      <c r="B36" s="120" t="s">
        <v>437</v>
      </c>
      <c r="C36" s="120" t="s">
        <v>442</v>
      </c>
      <c r="D36" s="36" t="s">
        <v>8</v>
      </c>
      <c r="E36" s="30">
        <v>12.54000109090896</v>
      </c>
      <c r="F36" s="138">
        <v>1</v>
      </c>
      <c r="G36" s="122">
        <f t="shared" si="1"/>
        <v>12.54000109090896</v>
      </c>
      <c r="H36" s="313"/>
      <c r="I36" s="315">
        <f t="shared" si="3"/>
        <v>0</v>
      </c>
      <c r="J36" s="38"/>
      <c r="K36" s="38"/>
      <c r="L36" s="19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</row>
    <row r="37" spans="1:12" ht="16.5" thickBot="1">
      <c r="A37" s="39"/>
      <c r="B37" s="14" t="s">
        <v>444</v>
      </c>
      <c r="C37" s="40"/>
      <c r="D37" s="41"/>
      <c r="E37" s="162"/>
      <c r="F37" s="94"/>
      <c r="G37" s="97">
        <f>SUM(G12:G36)</f>
        <v>639.6986059529278</v>
      </c>
      <c r="H37" s="314"/>
      <c r="I37" s="314"/>
      <c r="J37" s="17" t="s">
        <v>11</v>
      </c>
      <c r="K37" s="17"/>
      <c r="L37" s="19"/>
    </row>
    <row r="38" spans="1:12" ht="16.5" thickBot="1">
      <c r="A38" s="44">
        <v>3</v>
      </c>
      <c r="B38" s="14" t="s">
        <v>445</v>
      </c>
      <c r="C38" s="15"/>
      <c r="D38" s="16"/>
      <c r="E38" s="162"/>
      <c r="F38" s="94"/>
      <c r="G38" s="95"/>
      <c r="H38" s="312"/>
      <c r="I38" s="312"/>
      <c r="J38" s="45"/>
      <c r="K38" s="46"/>
      <c r="L38" s="19"/>
    </row>
    <row r="39" spans="1:12" ht="15.75">
      <c r="A39" s="64">
        <v>1</v>
      </c>
      <c r="B39" s="96" t="s">
        <v>334</v>
      </c>
      <c r="C39" s="23" t="s">
        <v>446</v>
      </c>
      <c r="D39" s="24" t="s">
        <v>290</v>
      </c>
      <c r="E39" s="25">
        <v>251.0645635489175</v>
      </c>
      <c r="F39" s="121">
        <v>6</v>
      </c>
      <c r="G39" s="57">
        <f>E39*F39</f>
        <v>1506.387381293505</v>
      </c>
      <c r="H39" s="315"/>
      <c r="I39" s="315">
        <f>E39*H39</f>
        <v>0</v>
      </c>
      <c r="J39" s="51"/>
      <c r="K39" s="26"/>
      <c r="L39" s="19"/>
    </row>
    <row r="40" spans="1:12" ht="15.75">
      <c r="A40" s="47">
        <f>A39+1</f>
        <v>2</v>
      </c>
      <c r="B40" s="43" t="s">
        <v>334</v>
      </c>
      <c r="C40" s="28" t="s">
        <v>447</v>
      </c>
      <c r="D40" s="29" t="s">
        <v>290</v>
      </c>
      <c r="E40" s="30">
        <v>251.0645635489175</v>
      </c>
      <c r="F40" s="18">
        <v>13</v>
      </c>
      <c r="G40" s="57">
        <f>E40*F40</f>
        <v>3263.8393261359274</v>
      </c>
      <c r="H40" s="315"/>
      <c r="I40" s="315">
        <f>E40*H40</f>
        <v>0</v>
      </c>
      <c r="J40" s="48"/>
      <c r="K40" s="31"/>
      <c r="L40" s="19"/>
    </row>
    <row r="41" spans="1:12" ht="15.75">
      <c r="A41" s="47">
        <f>A40+1</f>
        <v>3</v>
      </c>
      <c r="B41" s="43" t="s">
        <v>334</v>
      </c>
      <c r="C41" s="28" t="s">
        <v>448</v>
      </c>
      <c r="D41" s="29" t="s">
        <v>290</v>
      </c>
      <c r="E41" s="30">
        <v>251.0645635489175</v>
      </c>
      <c r="F41" s="18">
        <v>9</v>
      </c>
      <c r="G41" s="57">
        <f>E41*F41</f>
        <v>2259.5810719402575</v>
      </c>
      <c r="H41" s="315"/>
      <c r="I41" s="315">
        <f>E41*H41</f>
        <v>0</v>
      </c>
      <c r="J41" s="48"/>
      <c r="K41" s="31"/>
      <c r="L41" s="19"/>
    </row>
    <row r="42" spans="1:12" ht="16.5" thickBot="1">
      <c r="A42" s="135">
        <f>A41+1</f>
        <v>4</v>
      </c>
      <c r="B42" s="101" t="s">
        <v>333</v>
      </c>
      <c r="C42" s="35" t="s">
        <v>449</v>
      </c>
      <c r="D42" s="36" t="s">
        <v>290</v>
      </c>
      <c r="E42" s="37">
        <v>251.0645635489175</v>
      </c>
      <c r="F42" s="138">
        <v>0.5</v>
      </c>
      <c r="G42" s="57">
        <f>E42*F42</f>
        <v>125.53228177445875</v>
      </c>
      <c r="H42" s="313"/>
      <c r="I42" s="315">
        <f>E42*H42</f>
        <v>0</v>
      </c>
      <c r="J42" s="49"/>
      <c r="K42" s="38"/>
      <c r="L42" s="19"/>
    </row>
    <row r="43" spans="1:12" ht="67.5" customHeight="1" thickBot="1">
      <c r="A43" s="44"/>
      <c r="B43" s="205" t="s">
        <v>450</v>
      </c>
      <c r="C43" s="40"/>
      <c r="D43" s="41"/>
      <c r="E43" s="162"/>
      <c r="F43" s="94"/>
      <c r="G43" s="97">
        <f>SUM(G39:G42)</f>
        <v>7155.340061144149</v>
      </c>
      <c r="H43" s="314"/>
      <c r="I43" s="314"/>
      <c r="J43" s="204" t="s">
        <v>778</v>
      </c>
      <c r="K43" s="46"/>
      <c r="L43" s="19"/>
    </row>
    <row r="44" spans="1:12" ht="16.5" thickBot="1">
      <c r="A44" s="44">
        <v>4</v>
      </c>
      <c r="B44" s="14" t="s">
        <v>451</v>
      </c>
      <c r="C44" s="15"/>
      <c r="D44" s="16"/>
      <c r="E44" s="162"/>
      <c r="F44" s="94"/>
      <c r="G44" s="95"/>
      <c r="H44" s="312"/>
      <c r="I44" s="312"/>
      <c r="J44" s="45"/>
      <c r="K44" s="46"/>
      <c r="L44" s="19"/>
    </row>
    <row r="45" spans="1:166" s="33" customFormat="1" ht="30.75">
      <c r="A45" s="225">
        <v>1</v>
      </c>
      <c r="B45" s="123" t="s">
        <v>453</v>
      </c>
      <c r="C45" s="124" t="s">
        <v>454</v>
      </c>
      <c r="D45" s="125" t="s">
        <v>49</v>
      </c>
      <c r="E45" s="25">
        <v>2.285213666700666</v>
      </c>
      <c r="F45" s="121">
        <v>5</v>
      </c>
      <c r="G45" s="57">
        <f aca="true" t="shared" si="4" ref="G45:G51">E45*F45</f>
        <v>11.42606833350333</v>
      </c>
      <c r="H45" s="315"/>
      <c r="I45" s="315">
        <f>E45*H45</f>
        <v>0</v>
      </c>
      <c r="J45" s="51"/>
      <c r="K45" s="26"/>
      <c r="L45" s="19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</row>
    <row r="46" spans="1:12" ht="30.75">
      <c r="A46" s="227">
        <f aca="true" t="shared" si="5" ref="A46:A51">A45+1</f>
        <v>2</v>
      </c>
      <c r="B46" s="99" t="s">
        <v>453</v>
      </c>
      <c r="C46" s="100" t="s">
        <v>455</v>
      </c>
      <c r="D46" s="50" t="s">
        <v>49</v>
      </c>
      <c r="E46" s="30">
        <v>2.7056269868886664</v>
      </c>
      <c r="F46" s="18">
        <v>9</v>
      </c>
      <c r="G46" s="57">
        <f t="shared" si="4"/>
        <v>24.350642881998</v>
      </c>
      <c r="H46" s="315"/>
      <c r="I46" s="315">
        <f aca="true" t="shared" si="6" ref="I46:I51">E46*H46</f>
        <v>0</v>
      </c>
      <c r="J46" s="48"/>
      <c r="K46" s="31"/>
      <c r="L46" s="19"/>
    </row>
    <row r="47" spans="1:12" ht="30.75">
      <c r="A47" s="227">
        <f t="shared" si="5"/>
        <v>3</v>
      </c>
      <c r="B47" s="99" t="s">
        <v>453</v>
      </c>
      <c r="C47" s="100" t="s">
        <v>456</v>
      </c>
      <c r="D47" s="50" t="s">
        <v>49</v>
      </c>
      <c r="E47" s="30">
        <v>2.819064671990333</v>
      </c>
      <c r="F47" s="18">
        <v>27</v>
      </c>
      <c r="G47" s="57">
        <f t="shared" si="4"/>
        <v>76.114746143739</v>
      </c>
      <c r="H47" s="315"/>
      <c r="I47" s="315">
        <f t="shared" si="6"/>
        <v>0</v>
      </c>
      <c r="J47" s="48"/>
      <c r="K47" s="31"/>
      <c r="L47" s="19"/>
    </row>
    <row r="48" spans="1:12" ht="30.75">
      <c r="A48" s="227">
        <f t="shared" si="5"/>
        <v>4</v>
      </c>
      <c r="B48" s="99" t="s">
        <v>453</v>
      </c>
      <c r="C48" s="100" t="s">
        <v>457</v>
      </c>
      <c r="D48" s="50" t="s">
        <v>49</v>
      </c>
      <c r="E48" s="30">
        <v>3.2268179676866664</v>
      </c>
      <c r="F48" s="18">
        <v>20</v>
      </c>
      <c r="G48" s="57">
        <f t="shared" si="4"/>
        <v>64.53635935373333</v>
      </c>
      <c r="H48" s="323">
        <v>50</v>
      </c>
      <c r="I48" s="315">
        <f t="shared" si="6"/>
        <v>161.34089838433331</v>
      </c>
      <c r="J48" s="48"/>
      <c r="K48" s="31"/>
      <c r="L48" s="19"/>
    </row>
    <row r="49" spans="1:12" ht="30.75">
      <c r="A49" s="227">
        <f t="shared" si="5"/>
        <v>5</v>
      </c>
      <c r="B49" s="99" t="s">
        <v>453</v>
      </c>
      <c r="C49" s="100" t="s">
        <v>458</v>
      </c>
      <c r="D49" s="50" t="s">
        <v>8</v>
      </c>
      <c r="E49" s="30">
        <v>5.6965587394589985</v>
      </c>
      <c r="F49" s="18">
        <v>20</v>
      </c>
      <c r="G49" s="57">
        <f t="shared" si="4"/>
        <v>113.93117478917998</v>
      </c>
      <c r="H49" s="315"/>
      <c r="I49" s="315">
        <f t="shared" si="6"/>
        <v>0</v>
      </c>
      <c r="J49" s="48"/>
      <c r="K49" s="31"/>
      <c r="L49" s="19"/>
    </row>
    <row r="50" spans="1:12" ht="30.75">
      <c r="A50" s="227">
        <f t="shared" si="5"/>
        <v>6</v>
      </c>
      <c r="B50" s="99" t="s">
        <v>453</v>
      </c>
      <c r="C50" s="100" t="s">
        <v>459</v>
      </c>
      <c r="D50" s="50" t="s">
        <v>8</v>
      </c>
      <c r="E50" s="30">
        <v>6.432877360863333</v>
      </c>
      <c r="F50" s="18">
        <v>19</v>
      </c>
      <c r="G50" s="57">
        <f t="shared" si="4"/>
        <v>122.22466985640334</v>
      </c>
      <c r="H50" s="315"/>
      <c r="I50" s="315">
        <f t="shared" si="6"/>
        <v>0</v>
      </c>
      <c r="J50" s="48"/>
      <c r="K50" s="31"/>
      <c r="L50" s="19"/>
    </row>
    <row r="51" spans="1:12" ht="31.5" thickBot="1">
      <c r="A51" s="226">
        <f t="shared" si="5"/>
        <v>7</v>
      </c>
      <c r="B51" s="139" t="s">
        <v>453</v>
      </c>
      <c r="C51" s="140" t="s">
        <v>460</v>
      </c>
      <c r="D51" s="141" t="s">
        <v>49</v>
      </c>
      <c r="E51" s="37">
        <v>4.595766710666333</v>
      </c>
      <c r="F51" s="138">
        <v>2</v>
      </c>
      <c r="G51" s="57">
        <f t="shared" si="4"/>
        <v>9.191533421332666</v>
      </c>
      <c r="H51" s="313"/>
      <c r="I51" s="315">
        <f t="shared" si="6"/>
        <v>0</v>
      </c>
      <c r="J51" s="49"/>
      <c r="K51" s="38"/>
      <c r="L51" s="19"/>
    </row>
    <row r="52" spans="1:12" ht="63" customHeight="1" thickBot="1">
      <c r="A52" s="44"/>
      <c r="B52" s="205" t="s">
        <v>452</v>
      </c>
      <c r="C52" s="40"/>
      <c r="D52" s="41"/>
      <c r="E52" s="162"/>
      <c r="F52" s="94"/>
      <c r="G52" s="97">
        <f>SUM(G45:G51)</f>
        <v>421.77519477988966</v>
      </c>
      <c r="H52" s="314"/>
      <c r="I52" s="314">
        <f>SUM(I45:I51)</f>
        <v>161.34089838433331</v>
      </c>
      <c r="J52" s="204" t="s">
        <v>778</v>
      </c>
      <c r="K52" s="46"/>
      <c r="L52" s="19"/>
    </row>
    <row r="53" spans="1:12" ht="16.5" thickBot="1">
      <c r="A53" s="44">
        <v>5</v>
      </c>
      <c r="B53" s="14" t="s">
        <v>461</v>
      </c>
      <c r="C53" s="15"/>
      <c r="D53" s="16"/>
      <c r="E53" s="162"/>
      <c r="F53" s="94"/>
      <c r="G53" s="95"/>
      <c r="H53" s="312"/>
      <c r="I53" s="312"/>
      <c r="J53" s="45"/>
      <c r="K53" s="46"/>
      <c r="L53" s="19"/>
    </row>
    <row r="54" spans="1:166" s="33" customFormat="1" ht="15.75">
      <c r="A54" s="64">
        <v>1</v>
      </c>
      <c r="B54" s="96" t="s">
        <v>334</v>
      </c>
      <c r="C54" s="124" t="s">
        <v>463</v>
      </c>
      <c r="D54" s="24" t="s">
        <v>251</v>
      </c>
      <c r="E54" s="37">
        <v>96.38467092985681</v>
      </c>
      <c r="F54" s="121">
        <v>3</v>
      </c>
      <c r="G54" s="57">
        <f>E54*F54</f>
        <v>289.1540127895704</v>
      </c>
      <c r="H54" s="323">
        <v>3</v>
      </c>
      <c r="I54" s="315">
        <f>E54*H54</f>
        <v>289.1540127895704</v>
      </c>
      <c r="J54" s="51"/>
      <c r="K54" s="26"/>
      <c r="L54" s="19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</row>
    <row r="55" spans="1:12" ht="16.5" thickBot="1">
      <c r="A55" s="135">
        <v>2</v>
      </c>
      <c r="B55" s="101" t="s">
        <v>334</v>
      </c>
      <c r="C55" s="35" t="s">
        <v>464</v>
      </c>
      <c r="D55" s="36" t="s">
        <v>251</v>
      </c>
      <c r="E55" s="37">
        <v>260.9878810897933</v>
      </c>
      <c r="F55" s="138">
        <v>5</v>
      </c>
      <c r="G55" s="61">
        <f>E55*F55</f>
        <v>1304.9394054489665</v>
      </c>
      <c r="H55" s="313"/>
      <c r="I55" s="315">
        <f>E55*H55</f>
        <v>0</v>
      </c>
      <c r="J55" s="49"/>
      <c r="K55" s="38"/>
      <c r="L55" s="19"/>
    </row>
    <row r="56" spans="1:12" ht="65.25" customHeight="1" thickBot="1">
      <c r="A56" s="44"/>
      <c r="B56" s="205" t="s">
        <v>462</v>
      </c>
      <c r="C56" s="40"/>
      <c r="D56" s="41"/>
      <c r="E56" s="162"/>
      <c r="F56" s="94"/>
      <c r="G56" s="97">
        <f>SUM(G54:G55)</f>
        <v>1594.0934182385367</v>
      </c>
      <c r="H56" s="314"/>
      <c r="I56" s="314">
        <f>SUM(I54:I55)</f>
        <v>289.1540127895704</v>
      </c>
      <c r="J56" s="204" t="s">
        <v>778</v>
      </c>
      <c r="K56" s="46"/>
      <c r="L56" s="19"/>
    </row>
    <row r="57" spans="1:12" ht="16.5" thickBot="1">
      <c r="A57" s="44">
        <v>6</v>
      </c>
      <c r="B57" s="14" t="s">
        <v>465</v>
      </c>
      <c r="C57" s="15"/>
      <c r="D57" s="16"/>
      <c r="E57" s="162"/>
      <c r="F57" s="94"/>
      <c r="G57" s="95"/>
      <c r="H57" s="312"/>
      <c r="I57" s="312"/>
      <c r="J57" s="52"/>
      <c r="K57" s="53"/>
      <c r="L57" s="19"/>
    </row>
    <row r="58" spans="1:12" ht="45.75">
      <c r="A58" s="225">
        <v>1</v>
      </c>
      <c r="B58" s="96" t="s">
        <v>467</v>
      </c>
      <c r="C58" s="23" t="s">
        <v>468</v>
      </c>
      <c r="D58" s="24" t="s">
        <v>8</v>
      </c>
      <c r="E58" s="25">
        <v>192.62438</v>
      </c>
      <c r="F58" s="121">
        <v>1</v>
      </c>
      <c r="G58" s="57">
        <f>E58*F58</f>
        <v>192.62438</v>
      </c>
      <c r="H58" s="315"/>
      <c r="I58" s="315">
        <f>E58*H58</f>
        <v>0</v>
      </c>
      <c r="J58" s="55"/>
      <c r="K58" s="26"/>
      <c r="L58" s="19"/>
    </row>
    <row r="59" spans="1:12" ht="45.75">
      <c r="A59" s="227">
        <v>2</v>
      </c>
      <c r="B59" s="43" t="s">
        <v>467</v>
      </c>
      <c r="C59" s="28" t="s">
        <v>469</v>
      </c>
      <c r="D59" s="29" t="s">
        <v>8</v>
      </c>
      <c r="E59" s="30">
        <v>192.62438</v>
      </c>
      <c r="F59" s="18">
        <v>1</v>
      </c>
      <c r="G59" s="57">
        <f>E59*F59</f>
        <v>192.62438</v>
      </c>
      <c r="H59" s="315"/>
      <c r="I59" s="315">
        <f>E59*H59</f>
        <v>0</v>
      </c>
      <c r="J59" s="54"/>
      <c r="K59" s="31"/>
      <c r="L59" s="19"/>
    </row>
    <row r="60" spans="1:12" ht="45.75">
      <c r="A60" s="227">
        <v>3</v>
      </c>
      <c r="B60" s="43" t="s">
        <v>470</v>
      </c>
      <c r="C60" s="28" t="s">
        <v>471</v>
      </c>
      <c r="D60" s="29" t="s">
        <v>8</v>
      </c>
      <c r="E60" s="30">
        <v>305.537</v>
      </c>
      <c r="F60" s="18">
        <v>1</v>
      </c>
      <c r="G60" s="57">
        <f>E60*F60</f>
        <v>305.537</v>
      </c>
      <c r="H60" s="315"/>
      <c r="I60" s="315">
        <f>E60*H60</f>
        <v>0</v>
      </c>
      <c r="J60" s="54"/>
      <c r="K60" s="31"/>
      <c r="L60" s="19"/>
    </row>
    <row r="61" spans="1:12" ht="45.75">
      <c r="A61" s="227">
        <v>4</v>
      </c>
      <c r="B61" s="43" t="s">
        <v>470</v>
      </c>
      <c r="C61" s="28" t="s">
        <v>472</v>
      </c>
      <c r="D61" s="29" t="s">
        <v>8</v>
      </c>
      <c r="E61" s="30">
        <v>305.537</v>
      </c>
      <c r="F61" s="18">
        <v>1</v>
      </c>
      <c r="G61" s="57">
        <f>E61*F61</f>
        <v>305.537</v>
      </c>
      <c r="H61" s="315"/>
      <c r="I61" s="315">
        <f>E61*H61</f>
        <v>0</v>
      </c>
      <c r="J61" s="54"/>
      <c r="K61" s="31"/>
      <c r="L61" s="19"/>
    </row>
    <row r="62" spans="1:12" ht="46.5" thickBot="1">
      <c r="A62" s="227">
        <v>5</v>
      </c>
      <c r="B62" s="43" t="s">
        <v>470</v>
      </c>
      <c r="C62" s="28" t="s">
        <v>473</v>
      </c>
      <c r="D62" s="29" t="s">
        <v>8</v>
      </c>
      <c r="E62" s="30">
        <v>391.76</v>
      </c>
      <c r="F62" s="18">
        <v>1</v>
      </c>
      <c r="G62" s="57">
        <f>E62*F62</f>
        <v>391.76</v>
      </c>
      <c r="H62" s="323">
        <v>2</v>
      </c>
      <c r="I62" s="315">
        <f>E62*H62</f>
        <v>783.52</v>
      </c>
      <c r="J62" s="54"/>
      <c r="K62" s="31"/>
      <c r="L62" s="19"/>
    </row>
    <row r="63" spans="1:12" ht="75.75" thickBot="1">
      <c r="A63" s="143"/>
      <c r="B63" s="205" t="s">
        <v>466</v>
      </c>
      <c r="C63" s="318"/>
      <c r="D63" s="144"/>
      <c r="E63" s="162"/>
      <c r="F63" s="94"/>
      <c r="G63" s="97">
        <f>SUM(G58:G62)</f>
        <v>1388.08276</v>
      </c>
      <c r="H63" s="314"/>
      <c r="I63" s="314">
        <f>SUM(I58:I62)</f>
        <v>783.52</v>
      </c>
      <c r="J63" s="204" t="s">
        <v>778</v>
      </c>
      <c r="K63" s="144"/>
      <c r="L63" s="19"/>
    </row>
    <row r="64" spans="1:12" ht="16.5" thickBot="1">
      <c r="A64" s="44">
        <v>7</v>
      </c>
      <c r="B64" s="71" t="s">
        <v>474</v>
      </c>
      <c r="C64" s="15"/>
      <c r="D64" s="16"/>
      <c r="E64" s="162"/>
      <c r="F64" s="94"/>
      <c r="G64" s="95"/>
      <c r="H64" s="312"/>
      <c r="I64" s="312"/>
      <c r="J64" s="52"/>
      <c r="K64" s="53"/>
      <c r="L64" s="19"/>
    </row>
    <row r="65" spans="1:12" ht="15.75">
      <c r="A65" s="64">
        <v>1</v>
      </c>
      <c r="B65" s="102" t="s">
        <v>476</v>
      </c>
      <c r="C65" s="103" t="s">
        <v>477</v>
      </c>
      <c r="D65" s="24" t="s">
        <v>8</v>
      </c>
      <c r="E65" s="25">
        <v>2.85052362314589</v>
      </c>
      <c r="F65" s="121">
        <v>50</v>
      </c>
      <c r="G65" s="57">
        <f>E65*F65</f>
        <v>142.5261811572945</v>
      </c>
      <c r="H65" s="323">
        <v>15</v>
      </c>
      <c r="I65" s="315">
        <f>E65*H65</f>
        <v>42.75785434718835</v>
      </c>
      <c r="J65" s="55"/>
      <c r="K65" s="26"/>
      <c r="L65" s="19"/>
    </row>
    <row r="66" spans="1:12" ht="16.5" thickBot="1">
      <c r="A66" s="135">
        <f>A65+1</f>
        <v>2</v>
      </c>
      <c r="B66" s="145" t="s">
        <v>476</v>
      </c>
      <c r="C66" s="146" t="s">
        <v>478</v>
      </c>
      <c r="D66" s="36" t="s">
        <v>8</v>
      </c>
      <c r="E66" s="37">
        <v>2.05031417363599</v>
      </c>
      <c r="F66" s="138">
        <v>20</v>
      </c>
      <c r="G66" s="57">
        <f>E66*F66</f>
        <v>41.006283472719794</v>
      </c>
      <c r="H66" s="324">
        <v>15</v>
      </c>
      <c r="I66" s="315">
        <f>E66*H66</f>
        <v>30.754712604539847</v>
      </c>
      <c r="J66" s="142"/>
      <c r="K66" s="38"/>
      <c r="L66" s="19"/>
    </row>
    <row r="67" spans="1:12" ht="58.5" customHeight="1" thickBot="1">
      <c r="A67" s="44"/>
      <c r="B67" s="14" t="s">
        <v>475</v>
      </c>
      <c r="C67" s="40"/>
      <c r="D67" s="41"/>
      <c r="E67" s="162"/>
      <c r="F67" s="94"/>
      <c r="G67" s="97">
        <f>SUM(G65:G66)</f>
        <v>183.5324646300143</v>
      </c>
      <c r="H67" s="314"/>
      <c r="I67" s="314">
        <f>SUM(I65:I66)</f>
        <v>73.51256695172819</v>
      </c>
      <c r="J67" s="204" t="s">
        <v>778</v>
      </c>
      <c r="K67" s="53"/>
      <c r="L67" s="19"/>
    </row>
    <row r="68" spans="1:12" ht="16.5" thickBot="1">
      <c r="A68" s="44">
        <v>8</v>
      </c>
      <c r="B68" s="14" t="s">
        <v>482</v>
      </c>
      <c r="C68" s="15"/>
      <c r="D68" s="16"/>
      <c r="E68" s="162"/>
      <c r="F68" s="94"/>
      <c r="G68" s="95"/>
      <c r="H68" s="312"/>
      <c r="I68" s="312"/>
      <c r="J68" s="45"/>
      <c r="K68" s="46"/>
      <c r="L68" s="19"/>
    </row>
    <row r="69" spans="1:12" ht="15.75">
      <c r="A69" s="64">
        <v>1</v>
      </c>
      <c r="B69" s="102" t="s">
        <v>476</v>
      </c>
      <c r="C69" s="103" t="s">
        <v>479</v>
      </c>
      <c r="D69" s="24" t="s">
        <v>8</v>
      </c>
      <c r="E69" s="25">
        <v>19.826344127915</v>
      </c>
      <c r="F69" s="121">
        <v>3</v>
      </c>
      <c r="G69" s="57">
        <f>E69*F69</f>
        <v>59.479032383745</v>
      </c>
      <c r="H69" s="315"/>
      <c r="I69" s="315">
        <f>E69*H69</f>
        <v>0</v>
      </c>
      <c r="J69" s="51"/>
      <c r="K69" s="26"/>
      <c r="L69" s="19"/>
    </row>
    <row r="70" spans="1:12" ht="15.75">
      <c r="A70" s="47">
        <f>A69+1</f>
        <v>2</v>
      </c>
      <c r="B70" s="104" t="s">
        <v>476</v>
      </c>
      <c r="C70" s="62" t="s">
        <v>480</v>
      </c>
      <c r="D70" s="29" t="s">
        <v>8</v>
      </c>
      <c r="E70" s="30">
        <v>47.5173372822174</v>
      </c>
      <c r="F70" s="18">
        <v>2</v>
      </c>
      <c r="G70" s="57">
        <f>E70*F70</f>
        <v>95.0346745644348</v>
      </c>
      <c r="H70" s="315"/>
      <c r="I70" s="315">
        <f>E70*H70</f>
        <v>0</v>
      </c>
      <c r="J70" s="48"/>
      <c r="K70" s="31"/>
      <c r="L70" s="19"/>
    </row>
    <row r="71" spans="1:12" ht="16.5" thickBot="1">
      <c r="A71" s="135">
        <f>A70+1</f>
        <v>3</v>
      </c>
      <c r="B71" s="145" t="s">
        <v>476</v>
      </c>
      <c r="C71" s="146" t="s">
        <v>481</v>
      </c>
      <c r="D71" s="36" t="s">
        <v>8</v>
      </c>
      <c r="E71" s="37">
        <v>34.546659604185</v>
      </c>
      <c r="F71" s="138">
        <v>2</v>
      </c>
      <c r="G71" s="57">
        <f>E71*F71</f>
        <v>69.09331920837</v>
      </c>
      <c r="H71" s="313"/>
      <c r="I71" s="315">
        <f>E71*H71</f>
        <v>0</v>
      </c>
      <c r="J71" s="49"/>
      <c r="K71" s="38"/>
      <c r="L71" s="19"/>
    </row>
    <row r="72" spans="1:12" ht="66" customHeight="1" thickBot="1">
      <c r="A72" s="44"/>
      <c r="B72" s="205" t="s">
        <v>483</v>
      </c>
      <c r="C72" s="40"/>
      <c r="D72" s="41"/>
      <c r="E72" s="162"/>
      <c r="F72" s="94"/>
      <c r="G72" s="97">
        <f>SUM(G69:G71)</f>
        <v>223.6070261565498</v>
      </c>
      <c r="H72" s="314"/>
      <c r="I72" s="314"/>
      <c r="J72" s="204" t="s">
        <v>778</v>
      </c>
      <c r="K72" s="46"/>
      <c r="L72" s="19"/>
    </row>
    <row r="73" spans="1:12" ht="16.5" thickBot="1">
      <c r="A73" s="44">
        <v>9</v>
      </c>
      <c r="B73" s="14" t="s">
        <v>484</v>
      </c>
      <c r="C73" s="15"/>
      <c r="D73" s="16"/>
      <c r="E73" s="162"/>
      <c r="F73" s="94"/>
      <c r="G73" s="95"/>
      <c r="H73" s="312"/>
      <c r="I73" s="312"/>
      <c r="J73" s="45"/>
      <c r="K73" s="46"/>
      <c r="L73" s="19"/>
    </row>
    <row r="74" spans="1:166" ht="61.5" thickBot="1">
      <c r="A74" s="153">
        <v>1</v>
      </c>
      <c r="B74" s="126" t="s">
        <v>486</v>
      </c>
      <c r="C74" s="111" t="s">
        <v>487</v>
      </c>
      <c r="D74" s="60" t="s">
        <v>8</v>
      </c>
      <c r="E74" s="92">
        <v>7.525537949375</v>
      </c>
      <c r="F74" s="137">
        <v>150</v>
      </c>
      <c r="G74" s="61">
        <f>E74*F74</f>
        <v>1128.83069240625</v>
      </c>
      <c r="H74" s="313"/>
      <c r="I74" s="313">
        <f>E74*H74</f>
        <v>0</v>
      </c>
      <c r="J74" s="133"/>
      <c r="K74" s="93"/>
      <c r="L74" s="19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</row>
    <row r="75" spans="1:166" ht="61.5" customHeight="1" thickBot="1">
      <c r="A75" s="44"/>
      <c r="B75" s="205" t="s">
        <v>485</v>
      </c>
      <c r="C75" s="40"/>
      <c r="D75" s="41"/>
      <c r="E75" s="162"/>
      <c r="F75" s="94"/>
      <c r="G75" s="97">
        <f>SUM(G74)</f>
        <v>1128.83069240625</v>
      </c>
      <c r="H75" s="314"/>
      <c r="I75" s="314"/>
      <c r="J75" s="204" t="s">
        <v>778</v>
      </c>
      <c r="K75" s="46"/>
      <c r="L75" s="19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</row>
    <row r="76" spans="1:166" ht="16.5" thickBot="1">
      <c r="A76" s="44">
        <v>10</v>
      </c>
      <c r="B76" s="14" t="s">
        <v>12</v>
      </c>
      <c r="C76" s="15"/>
      <c r="D76" s="16"/>
      <c r="E76" s="162"/>
      <c r="F76" s="94"/>
      <c r="G76" s="95"/>
      <c r="H76" s="312"/>
      <c r="I76" s="312"/>
      <c r="J76" s="45"/>
      <c r="K76" s="46"/>
      <c r="L76" s="19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</row>
    <row r="77" spans="1:166" ht="15.75">
      <c r="A77" s="64">
        <v>1</v>
      </c>
      <c r="B77" s="131" t="s">
        <v>13</v>
      </c>
      <c r="C77" s="147" t="s">
        <v>14</v>
      </c>
      <c r="D77" s="24" t="s">
        <v>37</v>
      </c>
      <c r="E77" s="25">
        <v>1.8388095929223998</v>
      </c>
      <c r="F77" s="127">
        <v>6</v>
      </c>
      <c r="G77" s="57">
        <f>E77*F77</f>
        <v>11.032857557534399</v>
      </c>
      <c r="H77" s="323">
        <v>9</v>
      </c>
      <c r="I77" s="315">
        <f>E77*H77</f>
        <v>16.5492863363016</v>
      </c>
      <c r="J77" s="51"/>
      <c r="K77" s="26"/>
      <c r="L77" s="19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</row>
    <row r="78" spans="1:166" ht="15.75">
      <c r="A78" s="47">
        <f>A77+1</f>
        <v>2</v>
      </c>
      <c r="B78" s="105" t="s">
        <v>13</v>
      </c>
      <c r="C78" s="106" t="s">
        <v>15</v>
      </c>
      <c r="D78" s="29" t="s">
        <v>8</v>
      </c>
      <c r="E78" s="30">
        <v>1.8388095929223998</v>
      </c>
      <c r="F78" s="116">
        <v>6</v>
      </c>
      <c r="G78" s="57">
        <f>E78*F78</f>
        <v>11.032857557534399</v>
      </c>
      <c r="H78" s="323"/>
      <c r="I78" s="315">
        <f>E78*H78</f>
        <v>0</v>
      </c>
      <c r="J78" s="48"/>
      <c r="K78" s="31"/>
      <c r="L78" s="19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</row>
    <row r="79" spans="1:166" ht="15.75">
      <c r="A79" s="47">
        <f>A78+1</f>
        <v>3</v>
      </c>
      <c r="B79" s="105" t="s">
        <v>16</v>
      </c>
      <c r="C79" s="65" t="s">
        <v>17</v>
      </c>
      <c r="D79" s="29" t="s">
        <v>8</v>
      </c>
      <c r="E79" s="30">
        <v>10.149485060302398</v>
      </c>
      <c r="F79" s="116">
        <v>3</v>
      </c>
      <c r="G79" s="57">
        <f>E79*F79</f>
        <v>30.448455180907196</v>
      </c>
      <c r="H79" s="323">
        <v>15</v>
      </c>
      <c r="I79" s="315">
        <f>E79*H79</f>
        <v>152.24227590453597</v>
      </c>
      <c r="J79" s="48"/>
      <c r="K79" s="31"/>
      <c r="L79" s="1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</row>
    <row r="80" spans="1:166" ht="91.5" thickBot="1">
      <c r="A80" s="135">
        <f>A79+1</f>
        <v>4</v>
      </c>
      <c r="B80" s="207" t="s">
        <v>18</v>
      </c>
      <c r="C80" s="98" t="s">
        <v>19</v>
      </c>
      <c r="D80" s="36" t="s">
        <v>8</v>
      </c>
      <c r="E80" s="37">
        <v>16.093652100887198</v>
      </c>
      <c r="F80" s="130">
        <v>10</v>
      </c>
      <c r="G80" s="57">
        <f>E80*F80</f>
        <v>160.93652100887198</v>
      </c>
      <c r="H80" s="324"/>
      <c r="I80" s="315">
        <f>E80*H80</f>
        <v>0</v>
      </c>
      <c r="J80" s="49"/>
      <c r="K80" s="38"/>
      <c r="L80" s="19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</row>
    <row r="81" spans="1:166" ht="16.5" thickBot="1">
      <c r="A81" s="44"/>
      <c r="B81" s="14" t="s">
        <v>20</v>
      </c>
      <c r="C81" s="40"/>
      <c r="D81" s="41"/>
      <c r="E81" s="162"/>
      <c r="F81" s="94"/>
      <c r="G81" s="97">
        <f>SUM(G77:G80)</f>
        <v>213.45069130484796</v>
      </c>
      <c r="H81" s="314"/>
      <c r="I81" s="314">
        <f>SUM(I77:I80)</f>
        <v>168.79156224083758</v>
      </c>
      <c r="J81" s="45" t="s">
        <v>11</v>
      </c>
      <c r="K81" s="46"/>
      <c r="L81" s="19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</row>
    <row r="82" spans="1:166" ht="16.5" thickBot="1">
      <c r="A82" s="44">
        <v>11</v>
      </c>
      <c r="B82" s="14" t="s">
        <v>21</v>
      </c>
      <c r="C82" s="15"/>
      <c r="D82" s="16"/>
      <c r="E82" s="162"/>
      <c r="F82" s="94"/>
      <c r="G82" s="95"/>
      <c r="H82" s="312"/>
      <c r="I82" s="312"/>
      <c r="J82" s="45"/>
      <c r="K82" s="46"/>
      <c r="L82" s="19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</row>
    <row r="83" spans="1:166" ht="15.75">
      <c r="A83" s="64">
        <v>1</v>
      </c>
      <c r="B83" s="22" t="s">
        <v>22</v>
      </c>
      <c r="C83" s="319" t="s">
        <v>23</v>
      </c>
      <c r="D83" s="24" t="s">
        <v>8</v>
      </c>
      <c r="E83" s="25">
        <v>2.06227799334325</v>
      </c>
      <c r="F83" s="127">
        <v>5</v>
      </c>
      <c r="G83" s="57">
        <f aca="true" t="shared" si="7" ref="G83:G98">E83*F83</f>
        <v>10.311389966716249</v>
      </c>
      <c r="H83" s="323">
        <v>15</v>
      </c>
      <c r="I83" s="315">
        <f>E83*H83</f>
        <v>30.934169900148746</v>
      </c>
      <c r="J83" s="51"/>
      <c r="K83" s="26"/>
      <c r="L83" s="19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</row>
    <row r="84" spans="1:166" ht="15.75">
      <c r="A84" s="47">
        <v>2</v>
      </c>
      <c r="B84" s="27" t="s">
        <v>24</v>
      </c>
      <c r="C84" s="320" t="s">
        <v>25</v>
      </c>
      <c r="D84" s="29" t="s">
        <v>8</v>
      </c>
      <c r="E84" s="30">
        <v>7.165294302757999</v>
      </c>
      <c r="F84" s="116">
        <v>5</v>
      </c>
      <c r="G84" s="57">
        <f t="shared" si="7"/>
        <v>35.82647151379</v>
      </c>
      <c r="H84" s="323">
        <v>5</v>
      </c>
      <c r="I84" s="315">
        <f aca="true" t="shared" si="8" ref="I84:I98">E84*H84</f>
        <v>35.82647151379</v>
      </c>
      <c r="J84" s="48"/>
      <c r="K84" s="31"/>
      <c r="L84" s="19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</row>
    <row r="85" spans="1:166" ht="15.75">
      <c r="A85" s="47">
        <v>3</v>
      </c>
      <c r="B85" s="27" t="s">
        <v>26</v>
      </c>
      <c r="C85" s="28" t="s">
        <v>27</v>
      </c>
      <c r="D85" s="29" t="s">
        <v>8</v>
      </c>
      <c r="E85" s="30">
        <v>0.38461590690749997</v>
      </c>
      <c r="F85" s="116">
        <v>50</v>
      </c>
      <c r="G85" s="57">
        <f t="shared" si="7"/>
        <v>19.230795345375</v>
      </c>
      <c r="H85" s="323">
        <v>50</v>
      </c>
      <c r="I85" s="315">
        <f t="shared" si="8"/>
        <v>19.230795345375</v>
      </c>
      <c r="J85" s="48"/>
      <c r="K85" s="31"/>
      <c r="L85" s="19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</row>
    <row r="86" spans="1:166" ht="15.75">
      <c r="A86" s="47">
        <v>4</v>
      </c>
      <c r="B86" s="27" t="s">
        <v>26</v>
      </c>
      <c r="C86" s="28" t="s">
        <v>28</v>
      </c>
      <c r="D86" s="29" t="s">
        <v>8</v>
      </c>
      <c r="E86" s="30">
        <v>1.2204659021625</v>
      </c>
      <c r="F86" s="116">
        <v>20</v>
      </c>
      <c r="G86" s="57">
        <f t="shared" si="7"/>
        <v>24.40931804325</v>
      </c>
      <c r="H86" s="323">
        <v>40</v>
      </c>
      <c r="I86" s="315">
        <f t="shared" si="8"/>
        <v>48.8186360865</v>
      </c>
      <c r="J86" s="48"/>
      <c r="K86" s="31"/>
      <c r="L86" s="19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</row>
    <row r="87" spans="1:166" ht="15.75">
      <c r="A87" s="47">
        <v>5</v>
      </c>
      <c r="B87" s="27" t="s">
        <v>26</v>
      </c>
      <c r="C87" s="28" t="s">
        <v>29</v>
      </c>
      <c r="D87" s="29" t="s">
        <v>8</v>
      </c>
      <c r="E87" s="30">
        <v>1.2204659021625</v>
      </c>
      <c r="F87" s="116">
        <v>15</v>
      </c>
      <c r="G87" s="57">
        <f t="shared" si="7"/>
        <v>18.3069885324375</v>
      </c>
      <c r="H87" s="323"/>
      <c r="I87" s="315">
        <f t="shared" si="8"/>
        <v>0</v>
      </c>
      <c r="J87" s="48"/>
      <c r="K87" s="31"/>
      <c r="L87" s="19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</row>
    <row r="88" spans="1:166" ht="15.75">
      <c r="A88" s="47">
        <v>6</v>
      </c>
      <c r="B88" s="27" t="s">
        <v>26</v>
      </c>
      <c r="C88" s="28" t="s">
        <v>30</v>
      </c>
      <c r="D88" s="29" t="s">
        <v>8</v>
      </c>
      <c r="E88" s="30">
        <v>0.6143098449975</v>
      </c>
      <c r="F88" s="116">
        <v>25</v>
      </c>
      <c r="G88" s="57">
        <f t="shared" si="7"/>
        <v>15.3577461249375</v>
      </c>
      <c r="H88" s="323"/>
      <c r="I88" s="315">
        <f t="shared" si="8"/>
        <v>0</v>
      </c>
      <c r="J88" s="48"/>
      <c r="K88" s="31"/>
      <c r="L88" s="19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</row>
    <row r="89" spans="1:166" ht="15.75">
      <c r="A89" s="47">
        <v>7</v>
      </c>
      <c r="B89" s="27" t="s">
        <v>26</v>
      </c>
      <c r="C89" s="28" t="s">
        <v>31</v>
      </c>
      <c r="D89" s="29" t="s">
        <v>8</v>
      </c>
      <c r="E89" s="30">
        <v>1.2204659021625</v>
      </c>
      <c r="F89" s="116">
        <v>20</v>
      </c>
      <c r="G89" s="57">
        <f t="shared" si="7"/>
        <v>24.40931804325</v>
      </c>
      <c r="H89" s="323"/>
      <c r="I89" s="315">
        <f t="shared" si="8"/>
        <v>0</v>
      </c>
      <c r="J89" s="48"/>
      <c r="K89" s="31"/>
      <c r="L89" s="1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</row>
    <row r="90" spans="1:166" ht="15.75">
      <c r="A90" s="47">
        <v>8</v>
      </c>
      <c r="B90" s="27" t="s">
        <v>26</v>
      </c>
      <c r="C90" s="28" t="s">
        <v>32</v>
      </c>
      <c r="D90" s="29" t="s">
        <v>8</v>
      </c>
      <c r="E90" s="30">
        <v>0.3724199221282499</v>
      </c>
      <c r="F90" s="116">
        <v>10</v>
      </c>
      <c r="G90" s="57">
        <f t="shared" si="7"/>
        <v>3.7241992212824995</v>
      </c>
      <c r="H90" s="323">
        <v>15</v>
      </c>
      <c r="I90" s="315">
        <f t="shared" si="8"/>
        <v>5.586298831923749</v>
      </c>
      <c r="J90" s="48"/>
      <c r="K90" s="31"/>
      <c r="L90" s="19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</row>
    <row r="91" spans="1:166" ht="15.75">
      <c r="A91" s="47">
        <v>9</v>
      </c>
      <c r="B91" s="27" t="s">
        <v>26</v>
      </c>
      <c r="C91" s="28" t="s">
        <v>33</v>
      </c>
      <c r="D91" s="29" t="s">
        <v>8</v>
      </c>
      <c r="E91" s="30">
        <v>0.3724199221282499</v>
      </c>
      <c r="F91" s="116">
        <v>5</v>
      </c>
      <c r="G91" s="57">
        <f t="shared" si="7"/>
        <v>1.8620996106412497</v>
      </c>
      <c r="H91" s="323"/>
      <c r="I91" s="315">
        <f t="shared" si="8"/>
        <v>0</v>
      </c>
      <c r="J91" s="48"/>
      <c r="K91" s="31"/>
      <c r="L91" s="19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</row>
    <row r="92" spans="1:166" ht="15.75">
      <c r="A92" s="47">
        <v>10</v>
      </c>
      <c r="B92" s="105" t="s">
        <v>26</v>
      </c>
      <c r="C92" s="65" t="s">
        <v>34</v>
      </c>
      <c r="D92" s="29" t="s">
        <v>8</v>
      </c>
      <c r="E92" s="30">
        <v>0.08572927224059998</v>
      </c>
      <c r="F92" s="116">
        <v>120</v>
      </c>
      <c r="G92" s="57">
        <f t="shared" si="7"/>
        <v>10.287512668871997</v>
      </c>
      <c r="H92" s="323"/>
      <c r="I92" s="315">
        <f t="shared" si="8"/>
        <v>0</v>
      </c>
      <c r="J92" s="48"/>
      <c r="K92" s="31"/>
      <c r="L92" s="19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</row>
    <row r="93" spans="1:166" ht="15.75">
      <c r="A93" s="47">
        <v>11</v>
      </c>
      <c r="B93" s="105" t="s">
        <v>35</v>
      </c>
      <c r="C93" s="65" t="s">
        <v>36</v>
      </c>
      <c r="D93" s="29" t="s">
        <v>8</v>
      </c>
      <c r="E93" s="30">
        <v>2.8686899231087994</v>
      </c>
      <c r="F93" s="116">
        <v>70</v>
      </c>
      <c r="G93" s="57">
        <f t="shared" si="7"/>
        <v>200.80829461761596</v>
      </c>
      <c r="H93" s="323"/>
      <c r="I93" s="315">
        <f t="shared" si="8"/>
        <v>0</v>
      </c>
      <c r="J93" s="48"/>
      <c r="K93" s="31"/>
      <c r="L93" s="19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</row>
    <row r="94" spans="1:166" ht="15.75">
      <c r="A94" s="47">
        <v>12</v>
      </c>
      <c r="B94" s="105" t="s">
        <v>35</v>
      </c>
      <c r="C94" s="65" t="s">
        <v>38</v>
      </c>
      <c r="D94" s="29" t="s">
        <v>8</v>
      </c>
      <c r="E94" s="30">
        <v>2.774832307479999</v>
      </c>
      <c r="F94" s="116">
        <v>100</v>
      </c>
      <c r="G94" s="57">
        <f t="shared" si="7"/>
        <v>277.4832307479999</v>
      </c>
      <c r="H94" s="323">
        <v>150</v>
      </c>
      <c r="I94" s="315">
        <f t="shared" si="8"/>
        <v>416.22484612199986</v>
      </c>
      <c r="J94" s="48"/>
      <c r="K94" s="31"/>
      <c r="L94" s="19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</row>
    <row r="95" spans="1:166" ht="15.75">
      <c r="A95" s="47">
        <v>13</v>
      </c>
      <c r="B95" s="105" t="s">
        <v>35</v>
      </c>
      <c r="C95" s="65" t="s">
        <v>39</v>
      </c>
      <c r="D95" s="29" t="s">
        <v>8</v>
      </c>
      <c r="E95" s="30">
        <v>3.0354979171113494</v>
      </c>
      <c r="F95" s="116">
        <v>80</v>
      </c>
      <c r="G95" s="57">
        <f t="shared" si="7"/>
        <v>242.83983336890796</v>
      </c>
      <c r="H95" s="323"/>
      <c r="I95" s="315">
        <f t="shared" si="8"/>
        <v>0</v>
      </c>
      <c r="J95" s="48"/>
      <c r="K95" s="31"/>
      <c r="L95" s="19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</row>
    <row r="96" spans="1:166" ht="15.75">
      <c r="A96" s="47">
        <v>14</v>
      </c>
      <c r="B96" s="105" t="s">
        <v>488</v>
      </c>
      <c r="C96" s="65" t="s">
        <v>489</v>
      </c>
      <c r="D96" s="29" t="s">
        <v>8</v>
      </c>
      <c r="E96" s="30">
        <v>0.3909191897</v>
      </c>
      <c r="F96" s="116">
        <v>50</v>
      </c>
      <c r="G96" s="57">
        <f t="shared" si="7"/>
        <v>19.545959485</v>
      </c>
      <c r="H96" s="323"/>
      <c r="I96" s="315">
        <f t="shared" si="8"/>
        <v>0</v>
      </c>
      <c r="J96" s="48"/>
      <c r="K96" s="31"/>
      <c r="L96" s="19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</row>
    <row r="97" spans="1:166" ht="15.75">
      <c r="A97" s="47">
        <v>15</v>
      </c>
      <c r="B97" s="109" t="s">
        <v>40</v>
      </c>
      <c r="C97" s="110" t="s">
        <v>41</v>
      </c>
      <c r="D97" s="29" t="s">
        <v>8</v>
      </c>
      <c r="E97" s="30">
        <v>0.2243737361</v>
      </c>
      <c r="F97" s="116">
        <v>15</v>
      </c>
      <c r="G97" s="57">
        <f t="shared" si="7"/>
        <v>3.3656060415</v>
      </c>
      <c r="H97" s="323"/>
      <c r="I97" s="315">
        <f t="shared" si="8"/>
        <v>0</v>
      </c>
      <c r="J97" s="48"/>
      <c r="K97" s="31"/>
      <c r="L97" s="19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</row>
    <row r="98" spans="1:166" ht="16.5" thickBot="1">
      <c r="A98" s="135">
        <v>16</v>
      </c>
      <c r="B98" s="128" t="s">
        <v>42</v>
      </c>
      <c r="C98" s="129" t="s">
        <v>43</v>
      </c>
      <c r="D98" s="36" t="s">
        <v>8</v>
      </c>
      <c r="E98" s="30">
        <v>0.6268585823</v>
      </c>
      <c r="F98" s="130">
        <v>8</v>
      </c>
      <c r="G98" s="57">
        <f t="shared" si="7"/>
        <v>5.0148686584</v>
      </c>
      <c r="H98" s="324"/>
      <c r="I98" s="315">
        <f t="shared" si="8"/>
        <v>0</v>
      </c>
      <c r="J98" s="49"/>
      <c r="K98" s="38"/>
      <c r="L98" s="19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</row>
    <row r="99" spans="1:166" ht="16.5" thickBot="1">
      <c r="A99" s="44"/>
      <c r="B99" s="14" t="s">
        <v>44</v>
      </c>
      <c r="C99" s="40"/>
      <c r="D99" s="41"/>
      <c r="E99" s="162"/>
      <c r="F99" s="94"/>
      <c r="G99" s="97">
        <f>SUM(G83:G98)</f>
        <v>912.7836319899759</v>
      </c>
      <c r="H99" s="314"/>
      <c r="I99" s="314">
        <f>SUM(I83:I98)</f>
        <v>556.6212177997373</v>
      </c>
      <c r="J99" s="45" t="s">
        <v>11</v>
      </c>
      <c r="K99" s="46"/>
      <c r="L99" s="1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</row>
    <row r="100" spans="1:166" ht="16.5" thickBot="1">
      <c r="A100" s="44">
        <v>12</v>
      </c>
      <c r="B100" s="14" t="s">
        <v>46</v>
      </c>
      <c r="C100" s="15"/>
      <c r="D100" s="16"/>
      <c r="E100" s="162"/>
      <c r="F100" s="94"/>
      <c r="G100" s="95"/>
      <c r="H100" s="312"/>
      <c r="I100" s="312"/>
      <c r="J100" s="45"/>
      <c r="K100" s="46"/>
      <c r="L100" s="19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</row>
    <row r="101" spans="1:166" ht="16.5" thickBot="1">
      <c r="A101" s="64">
        <v>1</v>
      </c>
      <c r="B101" s="131" t="s">
        <v>47</v>
      </c>
      <c r="C101" s="117" t="s">
        <v>48</v>
      </c>
      <c r="D101" s="24" t="s">
        <v>8</v>
      </c>
      <c r="E101" s="25">
        <v>22.360346556774267</v>
      </c>
      <c r="F101" s="127">
        <v>7</v>
      </c>
      <c r="G101" s="57">
        <f>E101*F101</f>
        <v>156.52242589741988</v>
      </c>
      <c r="H101" s="315"/>
      <c r="I101" s="315">
        <f>E101*H101</f>
        <v>0</v>
      </c>
      <c r="J101" s="51"/>
      <c r="K101" s="26"/>
      <c r="L101" s="19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</row>
    <row r="102" spans="1:166" ht="16.5" thickBot="1">
      <c r="A102" s="44"/>
      <c r="B102" s="14" t="s">
        <v>50</v>
      </c>
      <c r="C102" s="40"/>
      <c r="D102" s="41"/>
      <c r="E102" s="162"/>
      <c r="F102" s="94"/>
      <c r="G102" s="97">
        <f>SUM(G101:G101)</f>
        <v>156.52242589741988</v>
      </c>
      <c r="H102" s="314"/>
      <c r="I102" s="314"/>
      <c r="J102" s="45" t="s">
        <v>11</v>
      </c>
      <c r="K102" s="46"/>
      <c r="L102" s="19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</row>
    <row r="103" spans="1:166" ht="16.5" thickBot="1">
      <c r="A103" s="44">
        <v>13</v>
      </c>
      <c r="B103" s="14" t="s">
        <v>51</v>
      </c>
      <c r="C103" s="15"/>
      <c r="D103" s="16"/>
      <c r="E103" s="162"/>
      <c r="F103" s="94"/>
      <c r="G103" s="95"/>
      <c r="H103" s="312"/>
      <c r="I103" s="312"/>
      <c r="J103" s="45"/>
      <c r="K103" s="46"/>
      <c r="L103" s="19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</row>
    <row r="104" spans="1:166" ht="15.75">
      <c r="A104" s="64">
        <v>1</v>
      </c>
      <c r="B104" s="131" t="s">
        <v>52</v>
      </c>
      <c r="C104" s="117" t="s">
        <v>53</v>
      </c>
      <c r="D104" s="24" t="s">
        <v>8</v>
      </c>
      <c r="E104" s="25">
        <v>1.8913993047200002</v>
      </c>
      <c r="F104" s="127">
        <v>70</v>
      </c>
      <c r="G104" s="57">
        <f>E104*F104</f>
        <v>132.39795133040002</v>
      </c>
      <c r="H104" s="315"/>
      <c r="I104" s="315">
        <f>E104*H104</f>
        <v>0</v>
      </c>
      <c r="J104" s="51"/>
      <c r="K104" s="26"/>
      <c r="L104" s="19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</row>
    <row r="105" spans="1:166" ht="30">
      <c r="A105" s="47">
        <v>2</v>
      </c>
      <c r="B105" s="105" t="s">
        <v>55</v>
      </c>
      <c r="C105" s="65" t="s">
        <v>56</v>
      </c>
      <c r="D105" s="29" t="s">
        <v>8</v>
      </c>
      <c r="E105" s="30">
        <v>0.35463736963500003</v>
      </c>
      <c r="F105" s="116">
        <v>100</v>
      </c>
      <c r="G105" s="57">
        <f>E105*F105</f>
        <v>35.463736963500004</v>
      </c>
      <c r="H105" s="323">
        <v>300</v>
      </c>
      <c r="I105" s="315">
        <f>E105*H105</f>
        <v>106.3912108905</v>
      </c>
      <c r="J105" s="48"/>
      <c r="K105" s="31"/>
      <c r="L105" s="19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</row>
    <row r="106" spans="1:166" ht="30">
      <c r="A106" s="64">
        <v>3</v>
      </c>
      <c r="B106" s="105" t="s">
        <v>55</v>
      </c>
      <c r="C106" s="65" t="s">
        <v>57</v>
      </c>
      <c r="D106" s="29" t="s">
        <v>8</v>
      </c>
      <c r="E106" s="30">
        <v>0.8274871958150001</v>
      </c>
      <c r="F106" s="116">
        <v>100</v>
      </c>
      <c r="G106" s="57">
        <f>E106*F106</f>
        <v>82.74871958150001</v>
      </c>
      <c r="H106" s="323">
        <v>300</v>
      </c>
      <c r="I106" s="315">
        <f>E106*H106</f>
        <v>248.24615874450004</v>
      </c>
      <c r="J106" s="48"/>
      <c r="K106" s="31"/>
      <c r="L106" s="19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</row>
    <row r="107" spans="1:166" ht="30.75" thickBot="1">
      <c r="A107" s="47">
        <v>4</v>
      </c>
      <c r="B107" s="120" t="s">
        <v>55</v>
      </c>
      <c r="C107" s="98" t="s">
        <v>58</v>
      </c>
      <c r="D107" s="36" t="s">
        <v>8</v>
      </c>
      <c r="E107" s="37">
        <v>1.3003370219950001</v>
      </c>
      <c r="F107" s="130">
        <v>100</v>
      </c>
      <c r="G107" s="57">
        <f>E107*F107</f>
        <v>130.0337021995</v>
      </c>
      <c r="H107" s="324">
        <v>80</v>
      </c>
      <c r="I107" s="315">
        <f>E107*H107</f>
        <v>104.02696175960001</v>
      </c>
      <c r="J107" s="49"/>
      <c r="K107" s="38"/>
      <c r="L107" s="19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</row>
    <row r="108" spans="1:166" ht="16.5" thickBot="1">
      <c r="A108" s="44"/>
      <c r="B108" s="14" t="s">
        <v>51</v>
      </c>
      <c r="C108" s="40"/>
      <c r="D108" s="41"/>
      <c r="E108" s="162"/>
      <c r="F108" s="94"/>
      <c r="G108" s="97">
        <f>SUM(G104:G107)</f>
        <v>380.6441100749</v>
      </c>
      <c r="H108" s="314"/>
      <c r="I108" s="314">
        <f>SUM(I104:I107)</f>
        <v>458.6643313946</v>
      </c>
      <c r="J108" s="45" t="s">
        <v>11</v>
      </c>
      <c r="K108" s="46"/>
      <c r="L108" s="19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</row>
    <row r="109" spans="1:12" ht="16.5" thickBot="1">
      <c r="A109" s="44">
        <v>14</v>
      </c>
      <c r="B109" s="14" t="s">
        <v>59</v>
      </c>
      <c r="C109" s="15"/>
      <c r="D109" s="16"/>
      <c r="E109" s="162"/>
      <c r="F109" s="94"/>
      <c r="G109" s="95"/>
      <c r="H109" s="312"/>
      <c r="I109" s="312"/>
      <c r="J109" s="45"/>
      <c r="K109" s="46"/>
      <c r="L109" s="19"/>
    </row>
    <row r="110" spans="1:12" ht="30.75">
      <c r="A110" s="64">
        <v>1</v>
      </c>
      <c r="B110" s="22" t="s">
        <v>60</v>
      </c>
      <c r="C110" s="117" t="s">
        <v>61</v>
      </c>
      <c r="D110" s="24" t="s">
        <v>8</v>
      </c>
      <c r="E110" s="25">
        <v>0.7653189576416469</v>
      </c>
      <c r="F110" s="127">
        <v>33</v>
      </c>
      <c r="G110" s="57">
        <f aca="true" t="shared" si="9" ref="G110:G123">E110*F110</f>
        <v>25.255525602174348</v>
      </c>
      <c r="H110" s="323">
        <v>15</v>
      </c>
      <c r="I110" s="315">
        <f>E110*H110</f>
        <v>11.479784364624704</v>
      </c>
      <c r="J110" s="51"/>
      <c r="K110" s="26"/>
      <c r="L110" s="19"/>
    </row>
    <row r="111" spans="1:12" ht="30.75">
      <c r="A111" s="47">
        <v>2</v>
      </c>
      <c r="B111" s="27" t="s">
        <v>60</v>
      </c>
      <c r="C111" s="65" t="s">
        <v>62</v>
      </c>
      <c r="D111" s="29" t="s">
        <v>8</v>
      </c>
      <c r="E111" s="30">
        <v>0.530303155116363</v>
      </c>
      <c r="F111" s="116">
        <v>25</v>
      </c>
      <c r="G111" s="57">
        <f t="shared" si="9"/>
        <v>13.257578877909074</v>
      </c>
      <c r="H111" s="323">
        <v>10</v>
      </c>
      <c r="I111" s="315">
        <f aca="true" t="shared" si="10" ref="I111:I123">E111*H111</f>
        <v>5.303031551163629</v>
      </c>
      <c r="J111" s="48"/>
      <c r="K111" s="31"/>
      <c r="L111" s="19"/>
    </row>
    <row r="112" spans="1:12" ht="15.75">
      <c r="A112" s="47">
        <v>3</v>
      </c>
      <c r="B112" s="27" t="s">
        <v>60</v>
      </c>
      <c r="C112" s="65" t="s">
        <v>63</v>
      </c>
      <c r="D112" s="29" t="s">
        <v>8</v>
      </c>
      <c r="E112" s="30">
        <v>0.7826267201481876</v>
      </c>
      <c r="F112" s="116">
        <v>5</v>
      </c>
      <c r="G112" s="57">
        <f t="shared" si="9"/>
        <v>3.913133600740938</v>
      </c>
      <c r="H112" s="323"/>
      <c r="I112" s="315">
        <f t="shared" si="10"/>
        <v>0</v>
      </c>
      <c r="J112" s="48"/>
      <c r="K112" s="31"/>
      <c r="L112" s="19"/>
    </row>
    <row r="113" spans="1:166" s="33" customFormat="1" ht="15.75">
      <c r="A113" s="47">
        <v>4</v>
      </c>
      <c r="B113" s="27" t="s">
        <v>60</v>
      </c>
      <c r="C113" s="65" t="s">
        <v>64</v>
      </c>
      <c r="D113" s="29" t="s">
        <v>8</v>
      </c>
      <c r="E113" s="30">
        <v>0.7826267201481876</v>
      </c>
      <c r="F113" s="116">
        <v>5</v>
      </c>
      <c r="G113" s="57">
        <f t="shared" si="9"/>
        <v>3.913133600740938</v>
      </c>
      <c r="H113" s="323">
        <v>15</v>
      </c>
      <c r="I113" s="315">
        <f t="shared" si="10"/>
        <v>11.739400802222814</v>
      </c>
      <c r="J113" s="48"/>
      <c r="K113" s="31"/>
      <c r="L113" s="19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</row>
    <row r="114" spans="1:166" s="33" customFormat="1" ht="30.75">
      <c r="A114" s="47">
        <v>5</v>
      </c>
      <c r="B114" s="27" t="s">
        <v>60</v>
      </c>
      <c r="C114" s="65" t="s">
        <v>65</v>
      </c>
      <c r="D114" s="29" t="s">
        <v>8</v>
      </c>
      <c r="E114" s="30">
        <v>0.8931455501375005</v>
      </c>
      <c r="F114" s="116">
        <v>5</v>
      </c>
      <c r="G114" s="57">
        <f t="shared" si="9"/>
        <v>4.465727750687503</v>
      </c>
      <c r="H114" s="323"/>
      <c r="I114" s="315">
        <f t="shared" si="10"/>
        <v>0</v>
      </c>
      <c r="J114" s="48"/>
      <c r="K114" s="31"/>
      <c r="L114" s="19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</row>
    <row r="115" spans="1:12" ht="15.75">
      <c r="A115" s="47">
        <v>6</v>
      </c>
      <c r="B115" s="27" t="s">
        <v>60</v>
      </c>
      <c r="C115" s="65" t="s">
        <v>66</v>
      </c>
      <c r="D115" s="29" t="s">
        <v>8</v>
      </c>
      <c r="E115" s="30">
        <v>2.1669928136815146</v>
      </c>
      <c r="F115" s="116">
        <v>10</v>
      </c>
      <c r="G115" s="57">
        <f t="shared" si="9"/>
        <v>21.669928136815145</v>
      </c>
      <c r="H115" s="323">
        <v>40</v>
      </c>
      <c r="I115" s="315">
        <f t="shared" si="10"/>
        <v>86.67971254726058</v>
      </c>
      <c r="J115" s="48"/>
      <c r="K115" s="31"/>
      <c r="L115" s="19"/>
    </row>
    <row r="116" spans="1:12" ht="15.75">
      <c r="A116" s="47">
        <v>7</v>
      </c>
      <c r="B116" s="27" t="s">
        <v>60</v>
      </c>
      <c r="C116" s="65" t="s">
        <v>67</v>
      </c>
      <c r="D116" s="29" t="s">
        <v>8</v>
      </c>
      <c r="E116" s="30">
        <v>2.1334969330321663</v>
      </c>
      <c r="F116" s="116">
        <v>3</v>
      </c>
      <c r="G116" s="57">
        <f t="shared" si="9"/>
        <v>6.400490799096499</v>
      </c>
      <c r="H116" s="323">
        <v>3</v>
      </c>
      <c r="I116" s="315">
        <f t="shared" si="10"/>
        <v>6.400490799096499</v>
      </c>
      <c r="J116" s="48"/>
      <c r="K116" s="31"/>
      <c r="L116" s="19"/>
    </row>
    <row r="117" spans="1:12" ht="15.75">
      <c r="A117" s="47">
        <v>8</v>
      </c>
      <c r="B117" s="27" t="s">
        <v>60</v>
      </c>
      <c r="C117" s="65" t="s">
        <v>68</v>
      </c>
      <c r="D117" s="29" t="s">
        <v>8</v>
      </c>
      <c r="E117" s="30">
        <v>2.1569488451149934</v>
      </c>
      <c r="F117" s="116">
        <v>3</v>
      </c>
      <c r="G117" s="57">
        <f t="shared" si="9"/>
        <v>6.470846535344981</v>
      </c>
      <c r="H117" s="323">
        <v>60</v>
      </c>
      <c r="I117" s="315">
        <f t="shared" si="10"/>
        <v>129.4169307068996</v>
      </c>
      <c r="J117" s="48"/>
      <c r="K117" s="31"/>
      <c r="L117" s="19"/>
    </row>
    <row r="118" spans="1:12" ht="15.75">
      <c r="A118" s="47">
        <v>9</v>
      </c>
      <c r="B118" s="27" t="s">
        <v>60</v>
      </c>
      <c r="C118" s="65" t="s">
        <v>69</v>
      </c>
      <c r="D118" s="29" t="s">
        <v>8</v>
      </c>
      <c r="E118" s="30">
        <v>2.3980989480044417</v>
      </c>
      <c r="F118" s="116">
        <v>5</v>
      </c>
      <c r="G118" s="57">
        <f t="shared" si="9"/>
        <v>11.990494740022209</v>
      </c>
      <c r="H118" s="323"/>
      <c r="I118" s="315">
        <f t="shared" si="10"/>
        <v>0</v>
      </c>
      <c r="J118" s="48"/>
      <c r="K118" s="31"/>
      <c r="L118" s="19"/>
    </row>
    <row r="119" spans="1:12" ht="15.75">
      <c r="A119" s="47">
        <v>10</v>
      </c>
      <c r="B119" s="27" t="s">
        <v>60</v>
      </c>
      <c r="C119" s="65" t="s">
        <v>70</v>
      </c>
      <c r="D119" s="29" t="s">
        <v>8</v>
      </c>
      <c r="E119" s="30">
        <v>2.3980989480044417</v>
      </c>
      <c r="F119" s="116">
        <v>5</v>
      </c>
      <c r="G119" s="57">
        <f t="shared" si="9"/>
        <v>11.990494740022209</v>
      </c>
      <c r="H119" s="323"/>
      <c r="I119" s="315">
        <f t="shared" si="10"/>
        <v>0</v>
      </c>
      <c r="J119" s="48"/>
      <c r="K119" s="31"/>
      <c r="L119" s="19"/>
    </row>
    <row r="120" spans="1:12" ht="15.75">
      <c r="A120" s="47">
        <v>11</v>
      </c>
      <c r="B120" s="27" t="s">
        <v>60</v>
      </c>
      <c r="C120" s="65" t="s">
        <v>71</v>
      </c>
      <c r="D120" s="29" t="s">
        <v>8</v>
      </c>
      <c r="E120" s="30">
        <v>8.023355798670561</v>
      </c>
      <c r="F120" s="116">
        <v>10</v>
      </c>
      <c r="G120" s="57">
        <f t="shared" si="9"/>
        <v>80.23355798670562</v>
      </c>
      <c r="H120" s="323"/>
      <c r="I120" s="315">
        <f t="shared" si="10"/>
        <v>0</v>
      </c>
      <c r="J120" s="48"/>
      <c r="K120" s="31"/>
      <c r="L120" s="19"/>
    </row>
    <row r="121" spans="1:12" ht="15.75">
      <c r="A121" s="47">
        <v>12</v>
      </c>
      <c r="B121" s="27" t="s">
        <v>72</v>
      </c>
      <c r="C121" s="112" t="s">
        <v>73</v>
      </c>
      <c r="D121" s="29" t="s">
        <v>8</v>
      </c>
      <c r="E121" s="30">
        <v>0.8145362900670458</v>
      </c>
      <c r="F121" s="116">
        <v>3</v>
      </c>
      <c r="G121" s="57">
        <f t="shared" si="9"/>
        <v>2.443608870201137</v>
      </c>
      <c r="H121" s="323"/>
      <c r="I121" s="315">
        <f t="shared" si="10"/>
        <v>0</v>
      </c>
      <c r="J121" s="48"/>
      <c r="K121" s="31"/>
      <c r="L121" s="19"/>
    </row>
    <row r="122" spans="1:12" ht="15.75">
      <c r="A122" s="47">
        <v>13</v>
      </c>
      <c r="B122" s="27" t="s">
        <v>72</v>
      </c>
      <c r="C122" s="112" t="s">
        <v>74</v>
      </c>
      <c r="D122" s="29" t="s">
        <v>8</v>
      </c>
      <c r="E122" s="30">
        <v>0.9605092364463306</v>
      </c>
      <c r="F122" s="116">
        <v>2</v>
      </c>
      <c r="G122" s="57">
        <f t="shared" si="9"/>
        <v>1.9210184728926611</v>
      </c>
      <c r="H122" s="323"/>
      <c r="I122" s="315">
        <f t="shared" si="10"/>
        <v>0</v>
      </c>
      <c r="J122" s="48"/>
      <c r="K122" s="31"/>
      <c r="L122" s="19"/>
    </row>
    <row r="123" spans="1:12" ht="16.5" thickBot="1">
      <c r="A123" s="135">
        <v>14</v>
      </c>
      <c r="B123" s="34" t="s">
        <v>72</v>
      </c>
      <c r="C123" s="148" t="s">
        <v>75</v>
      </c>
      <c r="D123" s="36" t="s">
        <v>8</v>
      </c>
      <c r="E123" s="37">
        <v>1.2137043394984321</v>
      </c>
      <c r="F123" s="130">
        <v>6</v>
      </c>
      <c r="G123" s="61">
        <f t="shared" si="9"/>
        <v>7.282226036990593</v>
      </c>
      <c r="H123" s="324"/>
      <c r="I123" s="315">
        <f t="shared" si="10"/>
        <v>0</v>
      </c>
      <c r="J123" s="49"/>
      <c r="K123" s="38"/>
      <c r="L123" s="19"/>
    </row>
    <row r="124" spans="1:12" ht="16.5" thickBot="1">
      <c r="A124" s="44"/>
      <c r="B124" s="14" t="s">
        <v>76</v>
      </c>
      <c r="C124" s="40"/>
      <c r="D124" s="41"/>
      <c r="E124" s="162"/>
      <c r="F124" s="94"/>
      <c r="G124" s="97">
        <f>SUM(G110:G123)</f>
        <v>201.20776575034387</v>
      </c>
      <c r="H124" s="314"/>
      <c r="I124" s="314">
        <f>SUM(I110:I123)</f>
        <v>251.01935077126782</v>
      </c>
      <c r="J124" s="45" t="s">
        <v>11</v>
      </c>
      <c r="K124" s="46"/>
      <c r="L124" s="19"/>
    </row>
    <row r="125" spans="1:166" ht="16.5" thickBot="1">
      <c r="A125" s="44">
        <v>15</v>
      </c>
      <c r="B125" s="14" t="s">
        <v>97</v>
      </c>
      <c r="C125" s="15"/>
      <c r="D125" s="16"/>
      <c r="E125" s="162"/>
      <c r="F125" s="94"/>
      <c r="G125" s="95"/>
      <c r="H125" s="312"/>
      <c r="I125" s="312"/>
      <c r="J125" s="45"/>
      <c r="K125" s="46"/>
      <c r="L125" s="19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</row>
    <row r="126" spans="1:166" ht="15.75">
      <c r="A126" s="64">
        <v>1</v>
      </c>
      <c r="B126" s="22" t="s">
        <v>98</v>
      </c>
      <c r="C126" s="23" t="s">
        <v>99</v>
      </c>
      <c r="D126" s="24" t="s">
        <v>8</v>
      </c>
      <c r="E126" s="25">
        <v>17.337954465</v>
      </c>
      <c r="F126" s="127">
        <v>5</v>
      </c>
      <c r="G126" s="57">
        <f aca="true" t="shared" si="11" ref="G126:G157">E126*F126</f>
        <v>86.68977232499999</v>
      </c>
      <c r="H126" s="323">
        <v>5</v>
      </c>
      <c r="I126" s="315">
        <f>E126*H126</f>
        <v>86.68977232499999</v>
      </c>
      <c r="J126" s="51"/>
      <c r="K126" s="26"/>
      <c r="L126" s="19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</row>
    <row r="127" spans="1:166" ht="15.75">
      <c r="A127" s="47">
        <v>2</v>
      </c>
      <c r="B127" s="27" t="s">
        <v>100</v>
      </c>
      <c r="C127" s="28"/>
      <c r="D127" s="29" t="s">
        <v>8</v>
      </c>
      <c r="E127" s="30">
        <v>8.11416268962</v>
      </c>
      <c r="F127" s="116">
        <v>5</v>
      </c>
      <c r="G127" s="57">
        <f t="shared" si="11"/>
        <v>40.570813448100004</v>
      </c>
      <c r="H127" s="323"/>
      <c r="I127" s="315">
        <f aca="true" t="shared" si="12" ref="I127:I190">E127*H127</f>
        <v>0</v>
      </c>
      <c r="J127" s="48"/>
      <c r="K127" s="31"/>
      <c r="L127" s="19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</row>
    <row r="128" spans="1:166" ht="30.75">
      <c r="A128" s="64">
        <v>3</v>
      </c>
      <c r="B128" s="27" t="s">
        <v>101</v>
      </c>
      <c r="C128" s="28" t="s">
        <v>102</v>
      </c>
      <c r="D128" s="29" t="s">
        <v>8</v>
      </c>
      <c r="E128" s="30">
        <v>13.176845393399999</v>
      </c>
      <c r="F128" s="116">
        <v>24</v>
      </c>
      <c r="G128" s="57">
        <f t="shared" si="11"/>
        <v>316.24428944159996</v>
      </c>
      <c r="H128" s="323">
        <v>24</v>
      </c>
      <c r="I128" s="315">
        <f t="shared" si="12"/>
        <v>316.24428944159996</v>
      </c>
      <c r="J128" s="48"/>
      <c r="K128" s="31"/>
      <c r="L128" s="19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</row>
    <row r="129" spans="1:166" ht="30.75">
      <c r="A129" s="47">
        <v>4</v>
      </c>
      <c r="B129" s="27" t="s">
        <v>101</v>
      </c>
      <c r="C129" s="28" t="s">
        <v>103</v>
      </c>
      <c r="D129" s="29" t="s">
        <v>8</v>
      </c>
      <c r="E129" s="30">
        <v>2.4273136251</v>
      </c>
      <c r="F129" s="116">
        <v>24</v>
      </c>
      <c r="G129" s="57">
        <f t="shared" si="11"/>
        <v>58.2555270024</v>
      </c>
      <c r="H129" s="323"/>
      <c r="I129" s="315">
        <f t="shared" si="12"/>
        <v>0</v>
      </c>
      <c r="J129" s="48"/>
      <c r="K129" s="31"/>
      <c r="L129" s="1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</row>
    <row r="130" spans="1:166" ht="15.75">
      <c r="A130" s="64">
        <v>5</v>
      </c>
      <c r="B130" s="27" t="s">
        <v>101</v>
      </c>
      <c r="C130" s="28" t="s">
        <v>105</v>
      </c>
      <c r="D130" s="29" t="s">
        <v>8</v>
      </c>
      <c r="E130" s="30">
        <v>2.7047208965399996</v>
      </c>
      <c r="F130" s="116">
        <v>4</v>
      </c>
      <c r="G130" s="57">
        <f t="shared" si="11"/>
        <v>10.818883586159998</v>
      </c>
      <c r="H130" s="323">
        <v>4</v>
      </c>
      <c r="I130" s="315">
        <f t="shared" si="12"/>
        <v>10.818883586159998</v>
      </c>
      <c r="J130" s="48"/>
      <c r="K130" s="31"/>
      <c r="L130" s="19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</row>
    <row r="131" spans="1:166" ht="15.75">
      <c r="A131" s="47">
        <v>6</v>
      </c>
      <c r="B131" s="27" t="s">
        <v>101</v>
      </c>
      <c r="C131" s="28" t="s">
        <v>104</v>
      </c>
      <c r="D131" s="29" t="s">
        <v>8</v>
      </c>
      <c r="E131" s="30">
        <v>0.09015736321800001</v>
      </c>
      <c r="F131" s="116">
        <v>10</v>
      </c>
      <c r="G131" s="57">
        <f t="shared" si="11"/>
        <v>0.9015736321800001</v>
      </c>
      <c r="H131" s="323">
        <v>10</v>
      </c>
      <c r="I131" s="315">
        <f t="shared" si="12"/>
        <v>0.9015736321800001</v>
      </c>
      <c r="J131" s="48"/>
      <c r="K131" s="31"/>
      <c r="L131" s="19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</row>
    <row r="132" spans="1:166" ht="15.75">
      <c r="A132" s="64">
        <v>7</v>
      </c>
      <c r="B132" s="27" t="s">
        <v>101</v>
      </c>
      <c r="C132" s="113" t="s">
        <v>490</v>
      </c>
      <c r="D132" s="29" t="s">
        <v>8</v>
      </c>
      <c r="E132" s="30">
        <v>6.46499997</v>
      </c>
      <c r="F132" s="116">
        <v>5</v>
      </c>
      <c r="G132" s="57">
        <f t="shared" si="11"/>
        <v>32.32499985</v>
      </c>
      <c r="H132" s="323">
        <v>5</v>
      </c>
      <c r="I132" s="315">
        <f t="shared" si="12"/>
        <v>32.32499985</v>
      </c>
      <c r="J132" s="48"/>
      <c r="K132" s="31"/>
      <c r="L132" s="19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</row>
    <row r="133" spans="1:166" ht="15.75">
      <c r="A133" s="47">
        <v>8</v>
      </c>
      <c r="B133" s="27" t="s">
        <v>106</v>
      </c>
      <c r="C133" s="28" t="s">
        <v>107</v>
      </c>
      <c r="D133" s="29" t="s">
        <v>8</v>
      </c>
      <c r="E133" s="30">
        <v>3.4259798022840005</v>
      </c>
      <c r="F133" s="116">
        <v>18</v>
      </c>
      <c r="G133" s="57">
        <f t="shared" si="11"/>
        <v>61.66763644111201</v>
      </c>
      <c r="H133" s="323">
        <v>18</v>
      </c>
      <c r="I133" s="315">
        <f t="shared" si="12"/>
        <v>61.66763644111201</v>
      </c>
      <c r="J133" s="48"/>
      <c r="K133" s="31"/>
      <c r="L133" s="19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</row>
    <row r="134" spans="1:166" ht="15.75">
      <c r="A134" s="64">
        <v>9</v>
      </c>
      <c r="B134" s="27" t="s">
        <v>106</v>
      </c>
      <c r="C134" s="113" t="s">
        <v>108</v>
      </c>
      <c r="D134" s="29" t="s">
        <v>8</v>
      </c>
      <c r="E134" s="30">
        <v>0.31737272580000003</v>
      </c>
      <c r="F134" s="116">
        <v>16</v>
      </c>
      <c r="G134" s="57">
        <f t="shared" si="11"/>
        <v>5.0779636128000005</v>
      </c>
      <c r="H134" s="323">
        <v>30</v>
      </c>
      <c r="I134" s="315">
        <f t="shared" si="12"/>
        <v>9.521181774</v>
      </c>
      <c r="J134" s="48"/>
      <c r="K134" s="31"/>
      <c r="L134" s="19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</row>
    <row r="135" spans="1:166" ht="15.75">
      <c r="A135" s="47">
        <v>10</v>
      </c>
      <c r="B135" s="27" t="s">
        <v>109</v>
      </c>
      <c r="C135" s="28" t="s">
        <v>110</v>
      </c>
      <c r="D135" s="29" t="s">
        <v>8</v>
      </c>
      <c r="E135" s="30">
        <v>1.0097624680416</v>
      </c>
      <c r="F135" s="116">
        <v>64</v>
      </c>
      <c r="G135" s="57">
        <f t="shared" si="11"/>
        <v>64.6247979546624</v>
      </c>
      <c r="H135" s="323">
        <v>64</v>
      </c>
      <c r="I135" s="315">
        <f t="shared" si="12"/>
        <v>64.6247979546624</v>
      </c>
      <c r="J135" s="48"/>
      <c r="K135" s="31"/>
      <c r="L135" s="19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</row>
    <row r="136" spans="1:166" ht="15.75">
      <c r="A136" s="64">
        <v>11</v>
      </c>
      <c r="B136" s="27" t="s">
        <v>109</v>
      </c>
      <c r="C136" s="28" t="s">
        <v>111</v>
      </c>
      <c r="D136" s="29" t="s">
        <v>8</v>
      </c>
      <c r="E136" s="30">
        <v>1.081888358616</v>
      </c>
      <c r="F136" s="116">
        <v>19</v>
      </c>
      <c r="G136" s="57">
        <f t="shared" si="11"/>
        <v>20.555878813704</v>
      </c>
      <c r="H136" s="323">
        <v>19</v>
      </c>
      <c r="I136" s="315">
        <f t="shared" si="12"/>
        <v>20.555878813704</v>
      </c>
      <c r="J136" s="48"/>
      <c r="K136" s="31"/>
      <c r="L136" s="19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</row>
    <row r="137" spans="1:166" ht="15.75">
      <c r="A137" s="47">
        <v>12</v>
      </c>
      <c r="B137" s="27" t="s">
        <v>109</v>
      </c>
      <c r="C137" s="28" t="s">
        <v>112</v>
      </c>
      <c r="D137" s="29" t="s">
        <v>8</v>
      </c>
      <c r="E137" s="30">
        <v>2.7047208965399996</v>
      </c>
      <c r="F137" s="116">
        <v>42</v>
      </c>
      <c r="G137" s="57">
        <f t="shared" si="11"/>
        <v>113.59827765467998</v>
      </c>
      <c r="H137" s="323">
        <v>42</v>
      </c>
      <c r="I137" s="315">
        <f t="shared" si="12"/>
        <v>113.59827765467998</v>
      </c>
      <c r="J137" s="48"/>
      <c r="K137" s="31"/>
      <c r="L137" s="19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</row>
    <row r="138" spans="1:166" ht="15.75">
      <c r="A138" s="64">
        <v>13</v>
      </c>
      <c r="B138" s="27" t="s">
        <v>109</v>
      </c>
      <c r="C138" s="28" t="s">
        <v>113</v>
      </c>
      <c r="D138" s="29" t="s">
        <v>8</v>
      </c>
      <c r="E138" s="30">
        <v>6.31101542526</v>
      </c>
      <c r="F138" s="116">
        <v>12</v>
      </c>
      <c r="G138" s="57">
        <f t="shared" si="11"/>
        <v>75.73218510312</v>
      </c>
      <c r="H138" s="323">
        <v>12</v>
      </c>
      <c r="I138" s="315">
        <f t="shared" si="12"/>
        <v>75.73218510312</v>
      </c>
      <c r="J138" s="48"/>
      <c r="K138" s="31"/>
      <c r="L138" s="19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</row>
    <row r="139" spans="1:166" ht="15.75">
      <c r="A139" s="47">
        <v>14</v>
      </c>
      <c r="B139" s="27" t="s">
        <v>114</v>
      </c>
      <c r="C139" s="28" t="s">
        <v>115</v>
      </c>
      <c r="D139" s="29" t="s">
        <v>8</v>
      </c>
      <c r="E139" s="30">
        <v>5.770071245952001</v>
      </c>
      <c r="F139" s="116">
        <v>8</v>
      </c>
      <c r="G139" s="57">
        <f t="shared" si="11"/>
        <v>46.160569967616006</v>
      </c>
      <c r="H139" s="323">
        <v>8</v>
      </c>
      <c r="I139" s="315">
        <f t="shared" si="12"/>
        <v>46.160569967616006</v>
      </c>
      <c r="J139" s="48"/>
      <c r="K139" s="31"/>
      <c r="L139" s="1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</row>
    <row r="140" spans="1:166" ht="15.75">
      <c r="A140" s="64">
        <v>15</v>
      </c>
      <c r="B140" s="27" t="s">
        <v>114</v>
      </c>
      <c r="C140" s="28" t="s">
        <v>116</v>
      </c>
      <c r="D140" s="29" t="s">
        <v>8</v>
      </c>
      <c r="E140" s="30">
        <v>8.11416268962</v>
      </c>
      <c r="F140" s="116">
        <v>12</v>
      </c>
      <c r="G140" s="57">
        <f t="shared" si="11"/>
        <v>97.36995227544</v>
      </c>
      <c r="H140" s="323">
        <v>10</v>
      </c>
      <c r="I140" s="315">
        <f t="shared" si="12"/>
        <v>81.14162689620001</v>
      </c>
      <c r="J140" s="48"/>
      <c r="K140" s="31"/>
      <c r="L140" s="19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</row>
    <row r="141" spans="1:166" ht="15.75">
      <c r="A141" s="47">
        <v>16</v>
      </c>
      <c r="B141" s="27" t="s">
        <v>114</v>
      </c>
      <c r="C141" s="28" t="s">
        <v>117</v>
      </c>
      <c r="D141" s="29" t="s">
        <v>8</v>
      </c>
      <c r="E141" s="30">
        <v>9.0157363218</v>
      </c>
      <c r="F141" s="116">
        <v>9</v>
      </c>
      <c r="G141" s="57">
        <f t="shared" si="11"/>
        <v>81.14162689620001</v>
      </c>
      <c r="H141" s="323">
        <v>9</v>
      </c>
      <c r="I141" s="315">
        <f t="shared" si="12"/>
        <v>81.14162689620001</v>
      </c>
      <c r="J141" s="48"/>
      <c r="K141" s="31"/>
      <c r="L141" s="19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</row>
    <row r="142" spans="1:166" ht="15.75">
      <c r="A142" s="64">
        <v>17</v>
      </c>
      <c r="B142" s="27" t="s">
        <v>114</v>
      </c>
      <c r="C142" s="28" t="s">
        <v>118</v>
      </c>
      <c r="D142" s="29" t="s">
        <v>8</v>
      </c>
      <c r="E142" s="30">
        <v>0.9431847228960001</v>
      </c>
      <c r="F142" s="116">
        <v>24</v>
      </c>
      <c r="G142" s="57">
        <f t="shared" si="11"/>
        <v>22.636433349504003</v>
      </c>
      <c r="H142" s="323">
        <v>24</v>
      </c>
      <c r="I142" s="315">
        <f t="shared" si="12"/>
        <v>22.636433349504003</v>
      </c>
      <c r="J142" s="48"/>
      <c r="K142" s="31"/>
      <c r="L142" s="19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</row>
    <row r="143" spans="1:166" ht="15.75">
      <c r="A143" s="47">
        <v>18</v>
      </c>
      <c r="B143" s="27" t="s">
        <v>114</v>
      </c>
      <c r="C143" s="28" t="s">
        <v>119</v>
      </c>
      <c r="D143" s="29" t="s">
        <v>8</v>
      </c>
      <c r="E143" s="30">
        <v>2.63536907868</v>
      </c>
      <c r="F143" s="116">
        <v>20</v>
      </c>
      <c r="G143" s="57">
        <f t="shared" si="11"/>
        <v>52.7073815736</v>
      </c>
      <c r="H143" s="323">
        <v>20</v>
      </c>
      <c r="I143" s="315">
        <f t="shared" si="12"/>
        <v>52.7073815736</v>
      </c>
      <c r="J143" s="48"/>
      <c r="K143" s="31"/>
      <c r="L143" s="19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</row>
    <row r="144" spans="1:166" ht="15.75">
      <c r="A144" s="64">
        <v>19</v>
      </c>
      <c r="B144" s="27" t="s">
        <v>114</v>
      </c>
      <c r="C144" s="28" t="s">
        <v>120</v>
      </c>
      <c r="D144" s="29" t="s">
        <v>8</v>
      </c>
      <c r="E144" s="30">
        <v>2.7047208965399996</v>
      </c>
      <c r="F144" s="116">
        <v>9</v>
      </c>
      <c r="G144" s="57">
        <f t="shared" si="11"/>
        <v>24.342488068859996</v>
      </c>
      <c r="H144" s="323">
        <v>9</v>
      </c>
      <c r="I144" s="315">
        <f t="shared" si="12"/>
        <v>24.342488068859996</v>
      </c>
      <c r="J144" s="48"/>
      <c r="K144" s="31"/>
      <c r="L144" s="19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</row>
    <row r="145" spans="1:166" ht="15.75">
      <c r="A145" s="47">
        <v>20</v>
      </c>
      <c r="B145" s="27" t="s">
        <v>114</v>
      </c>
      <c r="C145" s="28" t="s">
        <v>121</v>
      </c>
      <c r="D145" s="29" t="s">
        <v>8</v>
      </c>
      <c r="E145" s="30">
        <v>2.56601726082</v>
      </c>
      <c r="F145" s="116">
        <v>1</v>
      </c>
      <c r="G145" s="57">
        <f t="shared" si="11"/>
        <v>2.56601726082</v>
      </c>
      <c r="H145" s="323">
        <v>1</v>
      </c>
      <c r="I145" s="315">
        <f t="shared" si="12"/>
        <v>2.56601726082</v>
      </c>
      <c r="J145" s="48"/>
      <c r="K145" s="31"/>
      <c r="L145" s="19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</row>
    <row r="146" spans="1:166" ht="15.75">
      <c r="A146" s="64">
        <v>21</v>
      </c>
      <c r="B146" s="27" t="s">
        <v>114</v>
      </c>
      <c r="C146" s="28" t="s">
        <v>54</v>
      </c>
      <c r="D146" s="29" t="s">
        <v>8</v>
      </c>
      <c r="E146" s="30">
        <v>0.27740727144</v>
      </c>
      <c r="F146" s="116">
        <v>25</v>
      </c>
      <c r="G146" s="57">
        <f t="shared" si="11"/>
        <v>6.935181785999999</v>
      </c>
      <c r="H146" s="323">
        <v>25</v>
      </c>
      <c r="I146" s="315">
        <f t="shared" si="12"/>
        <v>6.935181785999999</v>
      </c>
      <c r="J146" s="48"/>
      <c r="K146" s="31"/>
      <c r="L146" s="19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</row>
    <row r="147" spans="1:166" ht="15.75">
      <c r="A147" s="47">
        <v>22</v>
      </c>
      <c r="B147" s="27" t="s">
        <v>491</v>
      </c>
      <c r="C147" s="28" t="s">
        <v>147</v>
      </c>
      <c r="D147" s="29" t="s">
        <v>8</v>
      </c>
      <c r="E147" s="30">
        <v>9.0157363218</v>
      </c>
      <c r="F147" s="116">
        <v>1</v>
      </c>
      <c r="G147" s="57">
        <f t="shared" si="11"/>
        <v>9.0157363218</v>
      </c>
      <c r="H147" s="323">
        <v>1</v>
      </c>
      <c r="I147" s="315">
        <f t="shared" si="12"/>
        <v>9.0157363218</v>
      </c>
      <c r="J147" s="48"/>
      <c r="K147" s="31"/>
      <c r="L147" s="19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</row>
    <row r="148" spans="1:166" ht="15.75">
      <c r="A148" s="64">
        <v>23</v>
      </c>
      <c r="B148" s="27" t="s">
        <v>491</v>
      </c>
      <c r="C148" s="113" t="s">
        <v>148</v>
      </c>
      <c r="D148" s="29" t="s">
        <v>8</v>
      </c>
      <c r="E148" s="30">
        <v>9.0157363218</v>
      </c>
      <c r="F148" s="116">
        <v>5</v>
      </c>
      <c r="G148" s="57">
        <f t="shared" si="11"/>
        <v>45.078681609</v>
      </c>
      <c r="H148" s="323">
        <v>5</v>
      </c>
      <c r="I148" s="315">
        <f t="shared" si="12"/>
        <v>45.078681609</v>
      </c>
      <c r="J148" s="48"/>
      <c r="K148" s="31"/>
      <c r="L148" s="19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</row>
    <row r="149" spans="1:166" ht="30.75">
      <c r="A149" s="47">
        <v>24</v>
      </c>
      <c r="B149" s="43" t="s">
        <v>122</v>
      </c>
      <c r="C149" s="28" t="s">
        <v>123</v>
      </c>
      <c r="D149" s="29" t="s">
        <v>8</v>
      </c>
      <c r="E149" s="30">
        <v>6.31101542526</v>
      </c>
      <c r="F149" s="116">
        <v>3</v>
      </c>
      <c r="G149" s="57">
        <f t="shared" si="11"/>
        <v>18.93304627578</v>
      </c>
      <c r="H149" s="323">
        <v>3</v>
      </c>
      <c r="I149" s="315">
        <f t="shared" si="12"/>
        <v>18.93304627578</v>
      </c>
      <c r="J149" s="48"/>
      <c r="K149" s="31"/>
      <c r="L149" s="1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</row>
    <row r="150" spans="1:166" ht="30.75">
      <c r="A150" s="64">
        <v>25</v>
      </c>
      <c r="B150" s="43" t="s">
        <v>122</v>
      </c>
      <c r="C150" s="28" t="s">
        <v>124</v>
      </c>
      <c r="D150" s="29" t="s">
        <v>8</v>
      </c>
      <c r="E150" s="30">
        <v>6.31101542526</v>
      </c>
      <c r="F150" s="116">
        <v>3</v>
      </c>
      <c r="G150" s="57">
        <f t="shared" si="11"/>
        <v>18.93304627578</v>
      </c>
      <c r="H150" s="323">
        <v>3</v>
      </c>
      <c r="I150" s="315">
        <f t="shared" si="12"/>
        <v>18.93304627578</v>
      </c>
      <c r="J150" s="48"/>
      <c r="K150" s="31"/>
      <c r="L150" s="19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</row>
    <row r="151" spans="1:166" ht="30.75">
      <c r="A151" s="47">
        <v>26</v>
      </c>
      <c r="B151" s="43" t="s">
        <v>122</v>
      </c>
      <c r="C151" s="113" t="s">
        <v>130</v>
      </c>
      <c r="D151" s="29" t="s">
        <v>8</v>
      </c>
      <c r="E151" s="30">
        <v>1.2812454486000002</v>
      </c>
      <c r="F151" s="116">
        <v>5</v>
      </c>
      <c r="G151" s="57">
        <f t="shared" si="11"/>
        <v>6.406227243000001</v>
      </c>
      <c r="H151" s="323">
        <v>5</v>
      </c>
      <c r="I151" s="315">
        <f t="shared" si="12"/>
        <v>6.406227243000001</v>
      </c>
      <c r="J151" s="48"/>
      <c r="K151" s="31"/>
      <c r="L151" s="19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</row>
    <row r="152" spans="1:166" ht="30.75">
      <c r="A152" s="64">
        <v>27</v>
      </c>
      <c r="B152" s="43" t="s">
        <v>122</v>
      </c>
      <c r="C152" s="28" t="s">
        <v>125</v>
      </c>
      <c r="D152" s="29" t="s">
        <v>8</v>
      </c>
      <c r="E152" s="30">
        <v>1.0097624680416</v>
      </c>
      <c r="F152" s="116">
        <v>15</v>
      </c>
      <c r="G152" s="57">
        <f t="shared" si="11"/>
        <v>15.146437020623999</v>
      </c>
      <c r="H152" s="323">
        <v>15</v>
      </c>
      <c r="I152" s="315">
        <f t="shared" si="12"/>
        <v>15.146437020623999</v>
      </c>
      <c r="J152" s="48"/>
      <c r="K152" s="31"/>
      <c r="L152" s="19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</row>
    <row r="153" spans="1:166" ht="30.75">
      <c r="A153" s="47">
        <v>28</v>
      </c>
      <c r="B153" s="43" t="s">
        <v>122</v>
      </c>
      <c r="C153" s="28" t="s">
        <v>126</v>
      </c>
      <c r="D153" s="29" t="s">
        <v>8</v>
      </c>
      <c r="E153" s="30">
        <v>1.081888358616</v>
      </c>
      <c r="F153" s="116">
        <v>9</v>
      </c>
      <c r="G153" s="57">
        <f t="shared" si="11"/>
        <v>9.736995227544</v>
      </c>
      <c r="H153" s="323">
        <v>9</v>
      </c>
      <c r="I153" s="315">
        <f t="shared" si="12"/>
        <v>9.736995227544</v>
      </c>
      <c r="J153" s="48"/>
      <c r="K153" s="31"/>
      <c r="L153" s="19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</row>
    <row r="154" spans="1:166" ht="30.75">
      <c r="A154" s="64">
        <v>29</v>
      </c>
      <c r="B154" s="43" t="s">
        <v>122</v>
      </c>
      <c r="C154" s="28" t="s">
        <v>127</v>
      </c>
      <c r="D154" s="29" t="s">
        <v>8</v>
      </c>
      <c r="E154" s="30">
        <v>1.0097624680416</v>
      </c>
      <c r="F154" s="116">
        <v>44</v>
      </c>
      <c r="G154" s="57">
        <f t="shared" si="11"/>
        <v>44.4295485938304</v>
      </c>
      <c r="H154" s="323">
        <v>44</v>
      </c>
      <c r="I154" s="315">
        <f t="shared" si="12"/>
        <v>44.4295485938304</v>
      </c>
      <c r="J154" s="48"/>
      <c r="K154" s="31"/>
      <c r="L154" s="19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</row>
    <row r="155" spans="1:166" ht="30.75">
      <c r="A155" s="47">
        <v>30</v>
      </c>
      <c r="B155" s="43" t="s">
        <v>122</v>
      </c>
      <c r="C155" s="28" t="s">
        <v>129</v>
      </c>
      <c r="D155" s="29" t="s">
        <v>8</v>
      </c>
      <c r="E155" s="30">
        <v>0.0811416268962</v>
      </c>
      <c r="F155" s="116">
        <v>6</v>
      </c>
      <c r="G155" s="57">
        <f t="shared" si="11"/>
        <v>0.4868497613772</v>
      </c>
      <c r="H155" s="323">
        <v>6</v>
      </c>
      <c r="I155" s="315">
        <f t="shared" si="12"/>
        <v>0.4868497613772</v>
      </c>
      <c r="J155" s="48"/>
      <c r="K155" s="31"/>
      <c r="L155" s="19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</row>
    <row r="156" spans="1:166" ht="30.75">
      <c r="A156" s="64">
        <v>31</v>
      </c>
      <c r="B156" s="43" t="s">
        <v>122</v>
      </c>
      <c r="C156" s="113" t="s">
        <v>128</v>
      </c>
      <c r="D156" s="29" t="s">
        <v>8</v>
      </c>
      <c r="E156" s="30">
        <v>0.11519454492</v>
      </c>
      <c r="F156" s="116">
        <v>7</v>
      </c>
      <c r="G156" s="57">
        <f t="shared" si="11"/>
        <v>0.80636181444</v>
      </c>
      <c r="H156" s="323">
        <v>7</v>
      </c>
      <c r="I156" s="315">
        <f t="shared" si="12"/>
        <v>0.80636181444</v>
      </c>
      <c r="J156" s="48"/>
      <c r="K156" s="31"/>
      <c r="L156" s="19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</row>
    <row r="157" spans="1:166" ht="30.75">
      <c r="A157" s="47">
        <v>32</v>
      </c>
      <c r="B157" s="43" t="s">
        <v>131</v>
      </c>
      <c r="C157" s="113" t="s">
        <v>137</v>
      </c>
      <c r="D157" s="29" t="s">
        <v>8</v>
      </c>
      <c r="E157" s="30">
        <v>4.9921554313800005</v>
      </c>
      <c r="F157" s="116">
        <v>3</v>
      </c>
      <c r="G157" s="57">
        <f t="shared" si="11"/>
        <v>14.976466294140002</v>
      </c>
      <c r="H157" s="323">
        <v>3</v>
      </c>
      <c r="I157" s="315">
        <f t="shared" si="12"/>
        <v>14.976466294140002</v>
      </c>
      <c r="J157" s="48"/>
      <c r="K157" s="31"/>
      <c r="L157" s="19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</row>
    <row r="158" spans="1:166" ht="30.75">
      <c r="A158" s="64">
        <v>33</v>
      </c>
      <c r="B158" s="43" t="s">
        <v>131</v>
      </c>
      <c r="C158" s="113" t="s">
        <v>138</v>
      </c>
      <c r="D158" s="29" t="s">
        <v>8</v>
      </c>
      <c r="E158" s="30">
        <v>6.347454516000001</v>
      </c>
      <c r="F158" s="116">
        <v>3</v>
      </c>
      <c r="G158" s="57">
        <f aca="true" t="shared" si="13" ref="G158:G189">E158*F158</f>
        <v>19.042363548000004</v>
      </c>
      <c r="H158" s="323">
        <v>3</v>
      </c>
      <c r="I158" s="315">
        <f t="shared" si="12"/>
        <v>19.042363548000004</v>
      </c>
      <c r="J158" s="48"/>
      <c r="K158" s="31"/>
      <c r="L158" s="19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</row>
    <row r="159" spans="1:166" ht="30.75">
      <c r="A159" s="47">
        <v>34</v>
      </c>
      <c r="B159" s="43" t="s">
        <v>131</v>
      </c>
      <c r="C159" s="113" t="s">
        <v>132</v>
      </c>
      <c r="D159" s="29" t="s">
        <v>8</v>
      </c>
      <c r="E159" s="30">
        <v>0.11519454492</v>
      </c>
      <c r="F159" s="116">
        <v>24</v>
      </c>
      <c r="G159" s="57">
        <f t="shared" si="13"/>
        <v>2.76466907808</v>
      </c>
      <c r="H159" s="323">
        <v>24</v>
      </c>
      <c r="I159" s="315">
        <f t="shared" si="12"/>
        <v>2.76466907808</v>
      </c>
      <c r="J159" s="48"/>
      <c r="K159" s="31"/>
      <c r="L159" s="1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</row>
    <row r="160" spans="1:166" ht="30.75">
      <c r="A160" s="64">
        <v>35</v>
      </c>
      <c r="B160" s="43" t="s">
        <v>131</v>
      </c>
      <c r="C160" s="113" t="s">
        <v>133</v>
      </c>
      <c r="D160" s="29" t="s">
        <v>8</v>
      </c>
      <c r="E160" s="30">
        <v>0.3761454528</v>
      </c>
      <c r="F160" s="116">
        <v>5</v>
      </c>
      <c r="G160" s="57">
        <f t="shared" si="13"/>
        <v>1.880727264</v>
      </c>
      <c r="H160" s="323">
        <v>5</v>
      </c>
      <c r="I160" s="315">
        <f t="shared" si="12"/>
        <v>1.880727264</v>
      </c>
      <c r="J160" s="48"/>
      <c r="K160" s="31"/>
      <c r="L160" s="19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</row>
    <row r="161" spans="1:166" ht="30.75">
      <c r="A161" s="47">
        <v>36</v>
      </c>
      <c r="B161" s="43" t="s">
        <v>131</v>
      </c>
      <c r="C161" s="113" t="s">
        <v>134</v>
      </c>
      <c r="D161" s="29" t="s">
        <v>8</v>
      </c>
      <c r="E161" s="30">
        <v>0.9050999958000001</v>
      </c>
      <c r="F161" s="116">
        <v>7</v>
      </c>
      <c r="G161" s="57">
        <f t="shared" si="13"/>
        <v>6.3356999706</v>
      </c>
      <c r="H161" s="323">
        <v>7</v>
      </c>
      <c r="I161" s="315">
        <f t="shared" si="12"/>
        <v>6.3356999706</v>
      </c>
      <c r="J161" s="48"/>
      <c r="K161" s="31"/>
      <c r="L161" s="19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</row>
    <row r="162" spans="1:166" ht="30.75">
      <c r="A162" s="64">
        <v>37</v>
      </c>
      <c r="B162" s="43" t="s">
        <v>131</v>
      </c>
      <c r="C162" s="113" t="s">
        <v>135</v>
      </c>
      <c r="D162" s="29" t="s">
        <v>8</v>
      </c>
      <c r="E162" s="30">
        <v>1.351772721</v>
      </c>
      <c r="F162" s="116">
        <v>30</v>
      </c>
      <c r="G162" s="57">
        <f t="shared" si="13"/>
        <v>40.55318163</v>
      </c>
      <c r="H162" s="323">
        <v>30</v>
      </c>
      <c r="I162" s="315">
        <f t="shared" si="12"/>
        <v>40.55318163</v>
      </c>
      <c r="J162" s="48"/>
      <c r="K162" s="31"/>
      <c r="L162" s="19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</row>
    <row r="163" spans="1:166" ht="30.75">
      <c r="A163" s="47">
        <v>38</v>
      </c>
      <c r="B163" s="43" t="s">
        <v>131</v>
      </c>
      <c r="C163" s="113" t="s">
        <v>136</v>
      </c>
      <c r="D163" s="29" t="s">
        <v>8</v>
      </c>
      <c r="E163" s="30">
        <v>1.210246126379254</v>
      </c>
      <c r="F163" s="116">
        <v>7</v>
      </c>
      <c r="G163" s="57">
        <f t="shared" si="13"/>
        <v>8.47172288465478</v>
      </c>
      <c r="H163" s="323">
        <v>7</v>
      </c>
      <c r="I163" s="315">
        <f t="shared" si="12"/>
        <v>8.47172288465478</v>
      </c>
      <c r="J163" s="48"/>
      <c r="K163" s="31"/>
      <c r="L163" s="19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</row>
    <row r="164" spans="1:166" ht="30.75">
      <c r="A164" s="64">
        <v>39</v>
      </c>
      <c r="B164" s="43" t="s">
        <v>131</v>
      </c>
      <c r="C164" s="113" t="s">
        <v>139</v>
      </c>
      <c r="D164" s="29" t="s">
        <v>8</v>
      </c>
      <c r="E164" s="30">
        <v>1.36117635732</v>
      </c>
      <c r="F164" s="116">
        <v>7</v>
      </c>
      <c r="G164" s="57">
        <f t="shared" si="13"/>
        <v>9.52823450124</v>
      </c>
      <c r="H164" s="323">
        <v>7</v>
      </c>
      <c r="I164" s="315">
        <f t="shared" si="12"/>
        <v>9.52823450124</v>
      </c>
      <c r="J164" s="48"/>
      <c r="K164" s="31"/>
      <c r="L164" s="19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</row>
    <row r="165" spans="1:166" ht="30.75">
      <c r="A165" s="47">
        <v>40</v>
      </c>
      <c r="B165" s="43" t="s">
        <v>131</v>
      </c>
      <c r="C165" s="113" t="s">
        <v>140</v>
      </c>
      <c r="D165" s="29" t="s">
        <v>8</v>
      </c>
      <c r="E165" s="30">
        <v>1.36117635732</v>
      </c>
      <c r="F165" s="116">
        <v>7</v>
      </c>
      <c r="G165" s="57">
        <f t="shared" si="13"/>
        <v>9.52823450124</v>
      </c>
      <c r="H165" s="323">
        <v>7</v>
      </c>
      <c r="I165" s="315">
        <f t="shared" si="12"/>
        <v>9.52823450124</v>
      </c>
      <c r="J165" s="48"/>
      <c r="K165" s="31"/>
      <c r="L165" s="19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</row>
    <row r="166" spans="1:166" ht="30.75">
      <c r="A166" s="64">
        <v>41</v>
      </c>
      <c r="B166" s="43" t="s">
        <v>141</v>
      </c>
      <c r="C166" s="28" t="s">
        <v>142</v>
      </c>
      <c r="D166" s="29" t="s">
        <v>8</v>
      </c>
      <c r="E166" s="30">
        <v>0.09917309953979998</v>
      </c>
      <c r="F166" s="116">
        <v>33</v>
      </c>
      <c r="G166" s="57">
        <f t="shared" si="13"/>
        <v>3.2727122848133994</v>
      </c>
      <c r="H166" s="323">
        <v>33</v>
      </c>
      <c r="I166" s="315">
        <f t="shared" si="12"/>
        <v>3.2727122848133994</v>
      </c>
      <c r="J166" s="48"/>
      <c r="K166" s="31"/>
      <c r="L166" s="19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</row>
    <row r="167" spans="1:166" ht="15.75">
      <c r="A167" s="47">
        <v>42</v>
      </c>
      <c r="B167" s="43" t="s">
        <v>141</v>
      </c>
      <c r="C167" s="113" t="s">
        <v>143</v>
      </c>
      <c r="D167" s="29" t="s">
        <v>8</v>
      </c>
      <c r="E167" s="30">
        <v>0.24919636248000002</v>
      </c>
      <c r="F167" s="116">
        <v>24</v>
      </c>
      <c r="G167" s="57">
        <f t="shared" si="13"/>
        <v>5.980712699520001</v>
      </c>
      <c r="H167" s="323">
        <v>24</v>
      </c>
      <c r="I167" s="315">
        <f t="shared" si="12"/>
        <v>5.980712699520001</v>
      </c>
      <c r="J167" s="48"/>
      <c r="K167" s="31"/>
      <c r="L167" s="19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</row>
    <row r="168" spans="1:166" ht="15.75">
      <c r="A168" s="64">
        <v>43</v>
      </c>
      <c r="B168" s="43" t="s">
        <v>141</v>
      </c>
      <c r="C168" s="113" t="s">
        <v>144</v>
      </c>
      <c r="D168" s="29" t="s">
        <v>8</v>
      </c>
      <c r="E168" s="30">
        <v>5.5246363380000005</v>
      </c>
      <c r="F168" s="116">
        <v>5</v>
      </c>
      <c r="G168" s="57">
        <f t="shared" si="13"/>
        <v>27.623181690000003</v>
      </c>
      <c r="H168" s="323">
        <v>5</v>
      </c>
      <c r="I168" s="315">
        <f t="shared" si="12"/>
        <v>27.623181690000003</v>
      </c>
      <c r="J168" s="48"/>
      <c r="K168" s="31"/>
      <c r="L168" s="19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</row>
    <row r="169" spans="1:166" ht="15.75">
      <c r="A169" s="47">
        <v>44</v>
      </c>
      <c r="B169" s="43" t="s">
        <v>141</v>
      </c>
      <c r="C169" s="113" t="s">
        <v>145</v>
      </c>
      <c r="D169" s="29" t="s">
        <v>8</v>
      </c>
      <c r="E169" s="30">
        <v>5.5246363380000005</v>
      </c>
      <c r="F169" s="116">
        <v>11</v>
      </c>
      <c r="G169" s="57">
        <f t="shared" si="13"/>
        <v>60.770999718000006</v>
      </c>
      <c r="H169" s="323">
        <v>8</v>
      </c>
      <c r="I169" s="315">
        <f t="shared" si="12"/>
        <v>44.197090704000004</v>
      </c>
      <c r="J169" s="48"/>
      <c r="K169" s="31"/>
      <c r="L169" s="1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</row>
    <row r="170" spans="1:166" ht="15.75">
      <c r="A170" s="64">
        <v>45</v>
      </c>
      <c r="B170" s="43" t="s">
        <v>141</v>
      </c>
      <c r="C170" s="113" t="s">
        <v>146</v>
      </c>
      <c r="D170" s="29" t="s">
        <v>8</v>
      </c>
      <c r="E170" s="30">
        <v>6.488509060799999</v>
      </c>
      <c r="F170" s="116">
        <v>3</v>
      </c>
      <c r="G170" s="57">
        <f t="shared" si="13"/>
        <v>19.4655271824</v>
      </c>
      <c r="H170" s="323">
        <v>3</v>
      </c>
      <c r="I170" s="315">
        <f t="shared" si="12"/>
        <v>19.4655271824</v>
      </c>
      <c r="J170" s="48"/>
      <c r="K170" s="31"/>
      <c r="L170" s="19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</row>
    <row r="171" spans="1:166" ht="15.75">
      <c r="A171" s="47">
        <v>46</v>
      </c>
      <c r="B171" s="27" t="s">
        <v>149</v>
      </c>
      <c r="C171" s="113" t="s">
        <v>154</v>
      </c>
      <c r="D171" s="29" t="s">
        <v>8</v>
      </c>
      <c r="E171" s="30">
        <v>12.351558760866</v>
      </c>
      <c r="F171" s="116">
        <v>3</v>
      </c>
      <c r="G171" s="57">
        <f t="shared" si="13"/>
        <v>37.054676282598</v>
      </c>
      <c r="H171" s="323">
        <v>3</v>
      </c>
      <c r="I171" s="315">
        <f t="shared" si="12"/>
        <v>37.054676282598</v>
      </c>
      <c r="J171" s="48"/>
      <c r="K171" s="31"/>
      <c r="L171" s="19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</row>
    <row r="172" spans="1:166" ht="15.75">
      <c r="A172" s="64">
        <v>47</v>
      </c>
      <c r="B172" s="27" t="s">
        <v>149</v>
      </c>
      <c r="C172" s="28" t="s">
        <v>150</v>
      </c>
      <c r="D172" s="29" t="s">
        <v>8</v>
      </c>
      <c r="E172" s="30">
        <v>29.8212816798</v>
      </c>
      <c r="F172" s="116">
        <v>15</v>
      </c>
      <c r="G172" s="57">
        <f t="shared" si="13"/>
        <v>447.319225197</v>
      </c>
      <c r="H172" s="323">
        <v>15</v>
      </c>
      <c r="I172" s="315">
        <f t="shared" si="12"/>
        <v>447.319225197</v>
      </c>
      <c r="J172" s="48"/>
      <c r="K172" s="31"/>
      <c r="L172" s="19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</row>
    <row r="173" spans="1:166" ht="15.75">
      <c r="A173" s="47">
        <v>48</v>
      </c>
      <c r="B173" s="27" t="s">
        <v>149</v>
      </c>
      <c r="C173" s="28" t="s">
        <v>151</v>
      </c>
      <c r="D173" s="29" t="s">
        <v>8</v>
      </c>
      <c r="E173" s="30">
        <v>3.0514799858400004</v>
      </c>
      <c r="F173" s="116">
        <v>35</v>
      </c>
      <c r="G173" s="57">
        <f t="shared" si="13"/>
        <v>106.80179950440001</v>
      </c>
      <c r="H173" s="323">
        <v>25</v>
      </c>
      <c r="I173" s="315">
        <f t="shared" si="12"/>
        <v>76.28699964600001</v>
      </c>
      <c r="J173" s="48"/>
      <c r="K173" s="31"/>
      <c r="L173" s="19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</row>
    <row r="174" spans="1:166" ht="30.75">
      <c r="A174" s="64">
        <v>49</v>
      </c>
      <c r="B174" s="27" t="s">
        <v>149</v>
      </c>
      <c r="C174" s="28" t="s">
        <v>152</v>
      </c>
      <c r="D174" s="29" t="s">
        <v>8</v>
      </c>
      <c r="E174" s="30">
        <v>2.7047208965399996</v>
      </c>
      <c r="F174" s="116">
        <v>45</v>
      </c>
      <c r="G174" s="57">
        <f t="shared" si="13"/>
        <v>121.71244034429998</v>
      </c>
      <c r="H174" s="323"/>
      <c r="I174" s="315">
        <f t="shared" si="12"/>
        <v>0</v>
      </c>
      <c r="J174" s="48"/>
      <c r="K174" s="31"/>
      <c r="L174" s="19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</row>
    <row r="175" spans="1:166" ht="15.75">
      <c r="A175" s="47">
        <v>50</v>
      </c>
      <c r="B175" s="27" t="s">
        <v>149</v>
      </c>
      <c r="C175" s="28" t="s">
        <v>153</v>
      </c>
      <c r="D175" s="29" t="s">
        <v>8</v>
      </c>
      <c r="E175" s="30">
        <v>1.172045721834</v>
      </c>
      <c r="F175" s="116">
        <v>26</v>
      </c>
      <c r="G175" s="57">
        <f t="shared" si="13"/>
        <v>30.473188767683997</v>
      </c>
      <c r="H175" s="323">
        <v>26</v>
      </c>
      <c r="I175" s="315">
        <f t="shared" si="12"/>
        <v>30.473188767683997</v>
      </c>
      <c r="J175" s="48"/>
      <c r="K175" s="31"/>
      <c r="L175" s="19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</row>
    <row r="176" spans="1:166" ht="15.75">
      <c r="A176" s="64">
        <v>51</v>
      </c>
      <c r="B176" s="27" t="s">
        <v>149</v>
      </c>
      <c r="C176" s="28" t="s">
        <v>155</v>
      </c>
      <c r="D176" s="29" t="s">
        <v>8</v>
      </c>
      <c r="E176" s="30">
        <v>5.825552700239999</v>
      </c>
      <c r="F176" s="116">
        <v>19</v>
      </c>
      <c r="G176" s="57">
        <f t="shared" si="13"/>
        <v>110.68550130455999</v>
      </c>
      <c r="H176" s="323">
        <v>19</v>
      </c>
      <c r="I176" s="315">
        <f t="shared" si="12"/>
        <v>110.68550130455999</v>
      </c>
      <c r="J176" s="48"/>
      <c r="K176" s="31"/>
      <c r="L176" s="19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</row>
    <row r="177" spans="1:166" ht="15.75">
      <c r="A177" s="47">
        <v>52</v>
      </c>
      <c r="B177" s="27" t="s">
        <v>149</v>
      </c>
      <c r="C177" s="28" t="s">
        <v>156</v>
      </c>
      <c r="D177" s="29" t="s">
        <v>8</v>
      </c>
      <c r="E177" s="30">
        <v>3.4675908929999997</v>
      </c>
      <c r="F177" s="116">
        <v>21</v>
      </c>
      <c r="G177" s="57">
        <f t="shared" si="13"/>
        <v>72.81940875299999</v>
      </c>
      <c r="H177" s="323">
        <v>21</v>
      </c>
      <c r="I177" s="315">
        <f t="shared" si="12"/>
        <v>72.81940875299999</v>
      </c>
      <c r="J177" s="48"/>
      <c r="K177" s="31"/>
      <c r="L177" s="19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</row>
    <row r="178" spans="1:166" ht="15.75">
      <c r="A178" s="64">
        <v>53</v>
      </c>
      <c r="B178" s="27" t="s">
        <v>157</v>
      </c>
      <c r="C178" s="28" t="s">
        <v>158</v>
      </c>
      <c r="D178" s="29" t="s">
        <v>8</v>
      </c>
      <c r="E178" s="30">
        <v>3.3358224390659994</v>
      </c>
      <c r="F178" s="116">
        <v>14</v>
      </c>
      <c r="G178" s="57">
        <f t="shared" si="13"/>
        <v>46.70151414692399</v>
      </c>
      <c r="H178" s="323">
        <v>14</v>
      </c>
      <c r="I178" s="315">
        <f t="shared" si="12"/>
        <v>46.70151414692399</v>
      </c>
      <c r="J178" s="48"/>
      <c r="K178" s="31"/>
      <c r="L178" s="19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</row>
    <row r="179" spans="1:166" ht="15.75">
      <c r="A179" s="47">
        <v>54</v>
      </c>
      <c r="B179" s="27" t="s">
        <v>157</v>
      </c>
      <c r="C179" s="28" t="s">
        <v>159</v>
      </c>
      <c r="D179" s="29" t="s">
        <v>8</v>
      </c>
      <c r="E179" s="30">
        <v>3.7505463098688003</v>
      </c>
      <c r="F179" s="116">
        <v>21</v>
      </c>
      <c r="G179" s="57">
        <f t="shared" si="13"/>
        <v>78.7614725072448</v>
      </c>
      <c r="H179" s="323">
        <v>21</v>
      </c>
      <c r="I179" s="315">
        <f t="shared" si="12"/>
        <v>78.7614725072448</v>
      </c>
      <c r="J179" s="48"/>
      <c r="K179" s="31"/>
      <c r="L179" s="1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</row>
    <row r="180" spans="1:166" ht="15.75">
      <c r="A180" s="64">
        <v>55</v>
      </c>
      <c r="B180" s="27" t="s">
        <v>157</v>
      </c>
      <c r="C180" s="28" t="s">
        <v>160</v>
      </c>
      <c r="D180" s="29" t="s">
        <v>8</v>
      </c>
      <c r="E180" s="30">
        <v>0.23440914436680002</v>
      </c>
      <c r="F180" s="116">
        <v>41</v>
      </c>
      <c r="G180" s="57">
        <f t="shared" si="13"/>
        <v>9.610774919038802</v>
      </c>
      <c r="H180" s="323">
        <v>41</v>
      </c>
      <c r="I180" s="315">
        <f t="shared" si="12"/>
        <v>9.610774919038802</v>
      </c>
      <c r="J180" s="48"/>
      <c r="K180" s="31"/>
      <c r="L180" s="19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</row>
    <row r="181" spans="1:166" ht="15.75">
      <c r="A181" s="47">
        <v>56</v>
      </c>
      <c r="B181" s="27" t="s">
        <v>157</v>
      </c>
      <c r="C181" s="28" t="s">
        <v>161</v>
      </c>
      <c r="D181" s="29" t="s">
        <v>8</v>
      </c>
      <c r="E181" s="30">
        <v>14.785807567752</v>
      </c>
      <c r="F181" s="116">
        <v>3</v>
      </c>
      <c r="G181" s="57">
        <f t="shared" si="13"/>
        <v>44.357422703256</v>
      </c>
      <c r="H181" s="323">
        <v>3</v>
      </c>
      <c r="I181" s="315">
        <f t="shared" si="12"/>
        <v>44.357422703256</v>
      </c>
      <c r="J181" s="48"/>
      <c r="K181" s="31"/>
      <c r="L181" s="19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</row>
    <row r="182" spans="1:166" ht="15.75">
      <c r="A182" s="64">
        <v>57</v>
      </c>
      <c r="B182" s="27" t="s">
        <v>157</v>
      </c>
      <c r="C182" s="28" t="s">
        <v>162</v>
      </c>
      <c r="D182" s="29" t="s">
        <v>8</v>
      </c>
      <c r="E182" s="30">
        <v>2.073619354014</v>
      </c>
      <c r="F182" s="116">
        <v>3</v>
      </c>
      <c r="G182" s="57">
        <f t="shared" si="13"/>
        <v>6.220858062042001</v>
      </c>
      <c r="H182" s="323">
        <v>3</v>
      </c>
      <c r="I182" s="315">
        <f t="shared" si="12"/>
        <v>6.220858062042001</v>
      </c>
      <c r="J182" s="48"/>
      <c r="K182" s="31"/>
      <c r="L182" s="19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</row>
    <row r="183" spans="1:166" ht="30.75">
      <c r="A183" s="47">
        <v>58</v>
      </c>
      <c r="B183" s="27" t="s">
        <v>163</v>
      </c>
      <c r="C183" s="28" t="s">
        <v>164</v>
      </c>
      <c r="D183" s="29" t="s">
        <v>8</v>
      </c>
      <c r="E183" s="30">
        <v>1.8933046275779999</v>
      </c>
      <c r="F183" s="116">
        <v>1</v>
      </c>
      <c r="G183" s="57">
        <f t="shared" si="13"/>
        <v>1.8933046275779999</v>
      </c>
      <c r="H183" s="323">
        <v>1</v>
      </c>
      <c r="I183" s="315">
        <f t="shared" si="12"/>
        <v>1.8933046275779999</v>
      </c>
      <c r="J183" s="48"/>
      <c r="K183" s="31"/>
      <c r="L183" s="19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</row>
    <row r="184" spans="1:166" ht="30.75">
      <c r="A184" s="64">
        <v>59</v>
      </c>
      <c r="B184" s="27" t="s">
        <v>163</v>
      </c>
      <c r="C184" s="28" t="s">
        <v>165</v>
      </c>
      <c r="D184" s="29" t="s">
        <v>8</v>
      </c>
      <c r="E184" s="30">
        <v>1.8933046275779999</v>
      </c>
      <c r="F184" s="116">
        <v>8</v>
      </c>
      <c r="G184" s="57">
        <f t="shared" si="13"/>
        <v>15.146437020623999</v>
      </c>
      <c r="H184" s="323">
        <v>8</v>
      </c>
      <c r="I184" s="315">
        <f t="shared" si="12"/>
        <v>15.146437020623999</v>
      </c>
      <c r="J184" s="48"/>
      <c r="K184" s="31"/>
      <c r="L184" s="19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</row>
    <row r="185" spans="1:166" ht="30.75">
      <c r="A185" s="47">
        <v>60</v>
      </c>
      <c r="B185" s="27" t="s">
        <v>166</v>
      </c>
      <c r="C185" s="28" t="s">
        <v>167</v>
      </c>
      <c r="D185" s="29" t="s">
        <v>8</v>
      </c>
      <c r="E185" s="30">
        <v>1.8933046275779999</v>
      </c>
      <c r="F185" s="116">
        <v>5</v>
      </c>
      <c r="G185" s="57">
        <f t="shared" si="13"/>
        <v>9.46652313789</v>
      </c>
      <c r="H185" s="323">
        <v>5</v>
      </c>
      <c r="I185" s="315">
        <f t="shared" si="12"/>
        <v>9.46652313789</v>
      </c>
      <c r="J185" s="48"/>
      <c r="K185" s="31"/>
      <c r="L185" s="19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</row>
    <row r="186" spans="1:166" ht="30.75">
      <c r="A186" s="64">
        <v>61</v>
      </c>
      <c r="B186" s="27" t="s">
        <v>166</v>
      </c>
      <c r="C186" s="28" t="s">
        <v>168</v>
      </c>
      <c r="D186" s="29" t="s">
        <v>8</v>
      </c>
      <c r="E186" s="30">
        <v>1.8933046275779999</v>
      </c>
      <c r="F186" s="116">
        <v>17</v>
      </c>
      <c r="G186" s="57">
        <f t="shared" si="13"/>
        <v>32.186178668825995</v>
      </c>
      <c r="H186" s="323">
        <v>17</v>
      </c>
      <c r="I186" s="315">
        <f t="shared" si="12"/>
        <v>32.186178668825995</v>
      </c>
      <c r="J186" s="48"/>
      <c r="K186" s="31"/>
      <c r="L186" s="19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</row>
    <row r="187" spans="1:166" ht="30.75">
      <c r="A187" s="47">
        <v>62</v>
      </c>
      <c r="B187" s="27" t="s">
        <v>166</v>
      </c>
      <c r="C187" s="28" t="s">
        <v>169</v>
      </c>
      <c r="D187" s="29" t="s">
        <v>8</v>
      </c>
      <c r="E187" s="30">
        <v>1.8933046275779999</v>
      </c>
      <c r="F187" s="116">
        <v>8</v>
      </c>
      <c r="G187" s="57">
        <f t="shared" si="13"/>
        <v>15.146437020623999</v>
      </c>
      <c r="H187" s="323">
        <v>8</v>
      </c>
      <c r="I187" s="315">
        <f t="shared" si="12"/>
        <v>15.146437020623999</v>
      </c>
      <c r="J187" s="48"/>
      <c r="K187" s="31"/>
      <c r="L187" s="19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</row>
    <row r="188" spans="1:166" ht="30.75">
      <c r="A188" s="64">
        <v>63</v>
      </c>
      <c r="B188" s="27" t="s">
        <v>170</v>
      </c>
      <c r="C188" s="28" t="s">
        <v>175</v>
      </c>
      <c r="D188" s="29" t="s">
        <v>8</v>
      </c>
      <c r="E188" s="30">
        <v>142.81772661</v>
      </c>
      <c r="F188" s="116">
        <v>6</v>
      </c>
      <c r="G188" s="57">
        <f t="shared" si="13"/>
        <v>856.9063596599999</v>
      </c>
      <c r="H188" s="323">
        <v>6</v>
      </c>
      <c r="I188" s="315">
        <f t="shared" si="12"/>
        <v>856.9063596599999</v>
      </c>
      <c r="J188" s="48"/>
      <c r="K188" s="31"/>
      <c r="L188" s="19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</row>
    <row r="189" spans="1:166" ht="30.75">
      <c r="A189" s="47">
        <v>64</v>
      </c>
      <c r="B189" s="27" t="s">
        <v>170</v>
      </c>
      <c r="C189" s="28" t="s">
        <v>171</v>
      </c>
      <c r="D189" s="29" t="s">
        <v>8</v>
      </c>
      <c r="E189" s="30">
        <v>2.073619354014</v>
      </c>
      <c r="F189" s="116">
        <v>7</v>
      </c>
      <c r="G189" s="57">
        <f t="shared" si="13"/>
        <v>14.515335478098002</v>
      </c>
      <c r="H189" s="323">
        <v>7</v>
      </c>
      <c r="I189" s="315">
        <f t="shared" si="12"/>
        <v>14.515335478098002</v>
      </c>
      <c r="J189" s="48"/>
      <c r="K189" s="31"/>
      <c r="L189" s="1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</row>
    <row r="190" spans="1:166" ht="30.75">
      <c r="A190" s="64">
        <v>65</v>
      </c>
      <c r="B190" s="27" t="s">
        <v>170</v>
      </c>
      <c r="C190" s="28" t="s">
        <v>172</v>
      </c>
      <c r="D190" s="29" t="s">
        <v>8</v>
      </c>
      <c r="E190" s="30">
        <v>2.073619354014</v>
      </c>
      <c r="F190" s="116">
        <v>5</v>
      </c>
      <c r="G190" s="57">
        <f aca="true" t="shared" si="14" ref="G190:G221">E190*F190</f>
        <v>10.36809677007</v>
      </c>
      <c r="H190" s="323">
        <v>5</v>
      </c>
      <c r="I190" s="315">
        <f t="shared" si="12"/>
        <v>10.36809677007</v>
      </c>
      <c r="J190" s="48"/>
      <c r="K190" s="31"/>
      <c r="L190" s="19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</row>
    <row r="191" spans="1:166" ht="15.75">
      <c r="A191" s="47">
        <v>66</v>
      </c>
      <c r="B191" s="27" t="s">
        <v>170</v>
      </c>
      <c r="C191" s="113" t="s">
        <v>173</v>
      </c>
      <c r="D191" s="29" t="s">
        <v>8</v>
      </c>
      <c r="E191" s="30">
        <v>8.874681777</v>
      </c>
      <c r="F191" s="116">
        <v>3</v>
      </c>
      <c r="G191" s="57">
        <f t="shared" si="14"/>
        <v>26.624045330999998</v>
      </c>
      <c r="H191" s="323">
        <v>3</v>
      </c>
      <c r="I191" s="315">
        <f aca="true" t="shared" si="15" ref="I191:I235">E191*H191</f>
        <v>26.624045330999998</v>
      </c>
      <c r="J191" s="48"/>
      <c r="K191" s="31"/>
      <c r="L191" s="19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</row>
    <row r="192" spans="1:166" ht="15.75">
      <c r="A192" s="64">
        <v>67</v>
      </c>
      <c r="B192" s="27" t="s">
        <v>170</v>
      </c>
      <c r="C192" s="113" t="s">
        <v>174</v>
      </c>
      <c r="D192" s="29" t="s">
        <v>8</v>
      </c>
      <c r="E192" s="30">
        <v>4.6783090692</v>
      </c>
      <c r="F192" s="116">
        <v>3</v>
      </c>
      <c r="G192" s="57">
        <f t="shared" si="14"/>
        <v>14.0349272076</v>
      </c>
      <c r="H192" s="323">
        <v>3</v>
      </c>
      <c r="I192" s="315">
        <f t="shared" si="15"/>
        <v>14.0349272076</v>
      </c>
      <c r="J192" s="48"/>
      <c r="K192" s="31"/>
      <c r="L192" s="19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</row>
    <row r="193" spans="1:166" ht="15.75">
      <c r="A193" s="47">
        <v>68</v>
      </c>
      <c r="B193" s="27" t="s">
        <v>170</v>
      </c>
      <c r="C193" s="113" t="s">
        <v>176</v>
      </c>
      <c r="D193" s="29" t="s">
        <v>8</v>
      </c>
      <c r="E193" s="30">
        <v>12.4833272148</v>
      </c>
      <c r="F193" s="116">
        <v>9</v>
      </c>
      <c r="G193" s="57">
        <f t="shared" si="14"/>
        <v>112.34994493319999</v>
      </c>
      <c r="H193" s="323">
        <v>9</v>
      </c>
      <c r="I193" s="315">
        <f t="shared" si="15"/>
        <v>112.34994493319999</v>
      </c>
      <c r="J193" s="48"/>
      <c r="K193" s="31"/>
      <c r="L193" s="19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</row>
    <row r="194" spans="1:166" ht="15.75">
      <c r="A194" s="64">
        <v>69</v>
      </c>
      <c r="B194" s="27" t="s">
        <v>170</v>
      </c>
      <c r="C194" s="28" t="s">
        <v>177</v>
      </c>
      <c r="D194" s="29" t="s">
        <v>8</v>
      </c>
      <c r="E194" s="30">
        <v>4.147238708028</v>
      </c>
      <c r="F194" s="116">
        <v>10</v>
      </c>
      <c r="G194" s="57">
        <f t="shared" si="14"/>
        <v>41.47238708028</v>
      </c>
      <c r="H194" s="323">
        <v>10</v>
      </c>
      <c r="I194" s="315">
        <f t="shared" si="15"/>
        <v>41.47238708028</v>
      </c>
      <c r="J194" s="48"/>
      <c r="K194" s="31"/>
      <c r="L194" s="19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</row>
    <row r="195" spans="1:166" ht="15.75">
      <c r="A195" s="47">
        <v>70</v>
      </c>
      <c r="B195" s="27" t="s">
        <v>170</v>
      </c>
      <c r="C195" s="28" t="s">
        <v>178</v>
      </c>
      <c r="D195" s="29" t="s">
        <v>8</v>
      </c>
      <c r="E195" s="30">
        <v>0.23440914436680002</v>
      </c>
      <c r="F195" s="116">
        <v>10</v>
      </c>
      <c r="G195" s="57">
        <f t="shared" si="14"/>
        <v>2.3440914436680003</v>
      </c>
      <c r="H195" s="323">
        <v>10</v>
      </c>
      <c r="I195" s="315">
        <f t="shared" si="15"/>
        <v>2.3440914436680003</v>
      </c>
      <c r="J195" s="48"/>
      <c r="K195" s="31"/>
      <c r="L195" s="19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</row>
    <row r="196" spans="1:166" ht="15.75">
      <c r="A196" s="64">
        <v>71</v>
      </c>
      <c r="B196" s="27" t="s">
        <v>179</v>
      </c>
      <c r="C196" s="113" t="s">
        <v>181</v>
      </c>
      <c r="D196" s="29" t="s">
        <v>8</v>
      </c>
      <c r="E196" s="30">
        <v>0.6817636332</v>
      </c>
      <c r="F196" s="116">
        <v>21</v>
      </c>
      <c r="G196" s="57">
        <f t="shared" si="14"/>
        <v>14.3170362972</v>
      </c>
      <c r="H196" s="323">
        <v>21</v>
      </c>
      <c r="I196" s="315">
        <f t="shared" si="15"/>
        <v>14.3170362972</v>
      </c>
      <c r="J196" s="48"/>
      <c r="K196" s="31"/>
      <c r="L196" s="19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</row>
    <row r="197" spans="1:166" ht="15.75">
      <c r="A197" s="47">
        <v>72</v>
      </c>
      <c r="B197" s="27" t="s">
        <v>179</v>
      </c>
      <c r="C197" s="113" t="s">
        <v>182</v>
      </c>
      <c r="D197" s="29" t="s">
        <v>8</v>
      </c>
      <c r="E197" s="30">
        <v>0.646499997</v>
      </c>
      <c r="F197" s="116">
        <v>12</v>
      </c>
      <c r="G197" s="57">
        <f t="shared" si="14"/>
        <v>7.757999964000001</v>
      </c>
      <c r="H197" s="323">
        <v>12</v>
      </c>
      <c r="I197" s="315">
        <f t="shared" si="15"/>
        <v>7.757999964000001</v>
      </c>
      <c r="J197" s="48"/>
      <c r="K197" s="31"/>
      <c r="L197" s="19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</row>
    <row r="198" spans="1:166" ht="15.75">
      <c r="A198" s="64">
        <v>73</v>
      </c>
      <c r="B198" s="27" t="s">
        <v>179</v>
      </c>
      <c r="C198" s="113" t="s">
        <v>185</v>
      </c>
      <c r="D198" s="29" t="s">
        <v>8</v>
      </c>
      <c r="E198" s="30">
        <v>0.13870363572</v>
      </c>
      <c r="F198" s="116">
        <v>10</v>
      </c>
      <c r="G198" s="57">
        <f t="shared" si="14"/>
        <v>1.3870363572</v>
      </c>
      <c r="H198" s="323">
        <v>10</v>
      </c>
      <c r="I198" s="315">
        <f t="shared" si="15"/>
        <v>1.3870363572</v>
      </c>
      <c r="J198" s="48"/>
      <c r="K198" s="31"/>
      <c r="L198" s="19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</row>
    <row r="199" spans="1:166" ht="15.75">
      <c r="A199" s="47">
        <v>74</v>
      </c>
      <c r="B199" s="27" t="s">
        <v>179</v>
      </c>
      <c r="C199" s="113" t="s">
        <v>186</v>
      </c>
      <c r="D199" s="29" t="s">
        <v>8</v>
      </c>
      <c r="E199" s="30">
        <v>0.24919636248000002</v>
      </c>
      <c r="F199" s="116">
        <v>10</v>
      </c>
      <c r="G199" s="57">
        <f t="shared" si="14"/>
        <v>2.4919636248000003</v>
      </c>
      <c r="H199" s="323">
        <v>10</v>
      </c>
      <c r="I199" s="315">
        <f t="shared" si="15"/>
        <v>2.4919636248000003</v>
      </c>
      <c r="J199" s="48"/>
      <c r="K199" s="31"/>
      <c r="L199" s="1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</row>
    <row r="200" spans="1:166" ht="15.75">
      <c r="A200" s="64">
        <v>75</v>
      </c>
      <c r="B200" s="27" t="s">
        <v>179</v>
      </c>
      <c r="C200" s="113" t="s">
        <v>187</v>
      </c>
      <c r="D200" s="29" t="s">
        <v>8</v>
      </c>
      <c r="E200" s="30">
        <v>0.30444272586000004</v>
      </c>
      <c r="F200" s="116">
        <v>10</v>
      </c>
      <c r="G200" s="57">
        <f t="shared" si="14"/>
        <v>3.0444272586000003</v>
      </c>
      <c r="H200" s="323">
        <v>10</v>
      </c>
      <c r="I200" s="315">
        <f t="shared" si="15"/>
        <v>3.0444272586000003</v>
      </c>
      <c r="J200" s="48"/>
      <c r="K200" s="31"/>
      <c r="L200" s="19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</row>
    <row r="201" spans="1:166" ht="15.75">
      <c r="A201" s="47">
        <v>76</v>
      </c>
      <c r="B201" s="27" t="s">
        <v>179</v>
      </c>
      <c r="C201" s="113" t="s">
        <v>188</v>
      </c>
      <c r="D201" s="29" t="s">
        <v>8</v>
      </c>
      <c r="E201" s="30">
        <v>0.22098545352</v>
      </c>
      <c r="F201" s="116">
        <v>10</v>
      </c>
      <c r="G201" s="57">
        <f t="shared" si="14"/>
        <v>2.2098545352000003</v>
      </c>
      <c r="H201" s="323">
        <v>10</v>
      </c>
      <c r="I201" s="315">
        <f t="shared" si="15"/>
        <v>2.2098545352000003</v>
      </c>
      <c r="J201" s="48"/>
      <c r="K201" s="31"/>
      <c r="L201" s="19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</row>
    <row r="202" spans="1:166" ht="15.75">
      <c r="A202" s="64">
        <v>77</v>
      </c>
      <c r="B202" s="27" t="s">
        <v>179</v>
      </c>
      <c r="C202" s="113" t="s">
        <v>189</v>
      </c>
      <c r="D202" s="29" t="s">
        <v>8</v>
      </c>
      <c r="E202" s="30">
        <v>39.612817998000004</v>
      </c>
      <c r="F202" s="116">
        <v>3</v>
      </c>
      <c r="G202" s="57">
        <f t="shared" si="14"/>
        <v>118.83845399400002</v>
      </c>
      <c r="H202" s="323">
        <v>3</v>
      </c>
      <c r="I202" s="315">
        <f t="shared" si="15"/>
        <v>118.83845399400002</v>
      </c>
      <c r="J202" s="48"/>
      <c r="K202" s="31"/>
      <c r="L202" s="19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</row>
    <row r="203" spans="1:166" ht="15.75">
      <c r="A203" s="47">
        <v>78</v>
      </c>
      <c r="B203" s="27" t="s">
        <v>179</v>
      </c>
      <c r="C203" s="113" t="s">
        <v>190</v>
      </c>
      <c r="D203" s="29" t="s">
        <v>8</v>
      </c>
      <c r="E203" s="30">
        <v>34.662038566428</v>
      </c>
      <c r="F203" s="116">
        <v>2</v>
      </c>
      <c r="G203" s="57">
        <f t="shared" si="14"/>
        <v>69.324077132856</v>
      </c>
      <c r="H203" s="323">
        <v>2</v>
      </c>
      <c r="I203" s="315">
        <f t="shared" si="15"/>
        <v>69.324077132856</v>
      </c>
      <c r="J203" s="48"/>
      <c r="K203" s="31"/>
      <c r="L203" s="19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</row>
    <row r="204" spans="1:166" ht="15.75">
      <c r="A204" s="64">
        <v>79</v>
      </c>
      <c r="B204" s="27" t="s">
        <v>179</v>
      </c>
      <c r="C204" s="113" t="s">
        <v>191</v>
      </c>
      <c r="D204" s="29" t="s">
        <v>8</v>
      </c>
      <c r="E204" s="30">
        <v>38.43736345800001</v>
      </c>
      <c r="F204" s="116">
        <v>3</v>
      </c>
      <c r="G204" s="57">
        <f t="shared" si="14"/>
        <v>115.31209037400002</v>
      </c>
      <c r="H204" s="323">
        <v>2</v>
      </c>
      <c r="I204" s="315">
        <f t="shared" si="15"/>
        <v>76.87472691600001</v>
      </c>
      <c r="J204" s="48"/>
      <c r="K204" s="31"/>
      <c r="L204" s="19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</row>
    <row r="205" spans="1:166" ht="30.75">
      <c r="A205" s="47">
        <v>80</v>
      </c>
      <c r="B205" s="27" t="s">
        <v>179</v>
      </c>
      <c r="C205" s="113" t="s">
        <v>192</v>
      </c>
      <c r="D205" s="29" t="s">
        <v>8</v>
      </c>
      <c r="E205" s="30">
        <v>0.9638727228</v>
      </c>
      <c r="F205" s="116">
        <v>9</v>
      </c>
      <c r="G205" s="57">
        <f t="shared" si="14"/>
        <v>8.6748545052</v>
      </c>
      <c r="H205" s="323"/>
      <c r="I205" s="315">
        <f t="shared" si="15"/>
        <v>0</v>
      </c>
      <c r="J205" s="48"/>
      <c r="K205" s="31"/>
      <c r="L205" s="19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</row>
    <row r="206" spans="1:166" ht="15.75">
      <c r="A206" s="64">
        <v>81</v>
      </c>
      <c r="B206" s="27" t="s">
        <v>179</v>
      </c>
      <c r="C206" s="113" t="s">
        <v>193</v>
      </c>
      <c r="D206" s="29" t="s">
        <v>8</v>
      </c>
      <c r="E206" s="30">
        <v>0.822818178</v>
      </c>
      <c r="F206" s="116">
        <v>3</v>
      </c>
      <c r="G206" s="57">
        <f t="shared" si="14"/>
        <v>2.468454534</v>
      </c>
      <c r="H206" s="323"/>
      <c r="I206" s="315">
        <f t="shared" si="15"/>
        <v>0</v>
      </c>
      <c r="J206" s="48"/>
      <c r="K206" s="31"/>
      <c r="L206" s="19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</row>
    <row r="207" spans="1:166" ht="15.75">
      <c r="A207" s="47">
        <v>82</v>
      </c>
      <c r="B207" s="27" t="s">
        <v>179</v>
      </c>
      <c r="C207" s="28" t="s">
        <v>180</v>
      </c>
      <c r="D207" s="29" t="s">
        <v>8</v>
      </c>
      <c r="E207" s="30">
        <v>58.255527002399994</v>
      </c>
      <c r="F207" s="116">
        <v>9</v>
      </c>
      <c r="G207" s="57">
        <f t="shared" si="14"/>
        <v>524.2997430216</v>
      </c>
      <c r="H207" s="323">
        <v>8</v>
      </c>
      <c r="I207" s="315">
        <f t="shared" si="15"/>
        <v>466.04421601919995</v>
      </c>
      <c r="J207" s="48"/>
      <c r="K207" s="31"/>
      <c r="L207" s="19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</row>
    <row r="208" spans="1:166" ht="30.75">
      <c r="A208" s="64">
        <v>83</v>
      </c>
      <c r="B208" s="27" t="s">
        <v>179</v>
      </c>
      <c r="C208" s="28" t="s">
        <v>183</v>
      </c>
      <c r="D208" s="29" t="s">
        <v>8</v>
      </c>
      <c r="E208" s="30">
        <v>65.1907087884</v>
      </c>
      <c r="F208" s="116">
        <v>13</v>
      </c>
      <c r="G208" s="57">
        <f t="shared" si="14"/>
        <v>847.4792142492</v>
      </c>
      <c r="H208" s="323">
        <v>10</v>
      </c>
      <c r="I208" s="315">
        <f t="shared" si="15"/>
        <v>651.907087884</v>
      </c>
      <c r="J208" s="48"/>
      <c r="K208" s="31"/>
      <c r="L208" s="19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</row>
    <row r="209" spans="1:166" ht="15.75">
      <c r="A209" s="47">
        <v>84</v>
      </c>
      <c r="B209" s="27" t="s">
        <v>170</v>
      </c>
      <c r="C209" s="28" t="s">
        <v>184</v>
      </c>
      <c r="D209" s="29" t="s">
        <v>8</v>
      </c>
      <c r="E209" s="30">
        <v>3.065350349412</v>
      </c>
      <c r="F209" s="116">
        <v>15</v>
      </c>
      <c r="G209" s="57">
        <f t="shared" si="14"/>
        <v>45.98025524118</v>
      </c>
      <c r="H209" s="323">
        <v>15</v>
      </c>
      <c r="I209" s="315">
        <f t="shared" si="15"/>
        <v>45.98025524118</v>
      </c>
      <c r="J209" s="48"/>
      <c r="K209" s="31"/>
      <c r="L209" s="1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</row>
    <row r="210" spans="1:166" ht="15.75">
      <c r="A210" s="64">
        <v>85</v>
      </c>
      <c r="B210" s="114" t="s">
        <v>194</v>
      </c>
      <c r="C210" s="113" t="s">
        <v>195</v>
      </c>
      <c r="D210" s="29" t="s">
        <v>8</v>
      </c>
      <c r="E210" s="30">
        <v>7.628699964600001</v>
      </c>
      <c r="F210" s="116">
        <v>17</v>
      </c>
      <c r="G210" s="57">
        <f t="shared" si="14"/>
        <v>129.68789939820002</v>
      </c>
      <c r="H210" s="323">
        <v>17</v>
      </c>
      <c r="I210" s="315">
        <f t="shared" si="15"/>
        <v>129.68789939820002</v>
      </c>
      <c r="J210" s="48"/>
      <c r="K210" s="31"/>
      <c r="L210" s="19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</row>
    <row r="211" spans="1:166" ht="15.75">
      <c r="A211" s="47">
        <v>86</v>
      </c>
      <c r="B211" s="114" t="s">
        <v>194</v>
      </c>
      <c r="C211" s="113" t="s">
        <v>196</v>
      </c>
      <c r="D211" s="29" t="s">
        <v>8</v>
      </c>
      <c r="E211" s="30">
        <v>7.628699964600001</v>
      </c>
      <c r="F211" s="116">
        <v>3</v>
      </c>
      <c r="G211" s="57">
        <f t="shared" si="14"/>
        <v>22.8860998938</v>
      </c>
      <c r="H211" s="323">
        <v>3</v>
      </c>
      <c r="I211" s="315">
        <f t="shared" si="15"/>
        <v>22.8860998938</v>
      </c>
      <c r="J211" s="48"/>
      <c r="K211" s="31"/>
      <c r="L211" s="19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</row>
    <row r="212" spans="1:166" ht="15.75">
      <c r="A212" s="64">
        <v>87</v>
      </c>
      <c r="B212" s="114" t="s">
        <v>194</v>
      </c>
      <c r="C212" s="113" t="s">
        <v>197</v>
      </c>
      <c r="D212" s="29" t="s">
        <v>8</v>
      </c>
      <c r="E212" s="30">
        <v>7.628699964600001</v>
      </c>
      <c r="F212" s="116">
        <v>16</v>
      </c>
      <c r="G212" s="57">
        <f t="shared" si="14"/>
        <v>122.05919943360001</v>
      </c>
      <c r="H212" s="323">
        <v>16</v>
      </c>
      <c r="I212" s="315">
        <f t="shared" si="15"/>
        <v>122.05919943360001</v>
      </c>
      <c r="J212" s="48"/>
      <c r="K212" s="31"/>
      <c r="L212" s="19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</row>
    <row r="213" spans="1:166" ht="15.75">
      <c r="A213" s="47">
        <v>88</v>
      </c>
      <c r="B213" s="114" t="s">
        <v>198</v>
      </c>
      <c r="C213" s="113" t="s">
        <v>199</v>
      </c>
      <c r="D213" s="29" t="s">
        <v>8</v>
      </c>
      <c r="E213" s="30">
        <v>7.628699964600001</v>
      </c>
      <c r="F213" s="116">
        <v>17</v>
      </c>
      <c r="G213" s="57">
        <f t="shared" si="14"/>
        <v>129.68789939820002</v>
      </c>
      <c r="H213" s="323">
        <v>17</v>
      </c>
      <c r="I213" s="315">
        <f t="shared" si="15"/>
        <v>129.68789939820002</v>
      </c>
      <c r="J213" s="48"/>
      <c r="K213" s="31"/>
      <c r="L213" s="19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</row>
    <row r="214" spans="1:166" ht="15.75">
      <c r="A214" s="64">
        <v>89</v>
      </c>
      <c r="B214" s="114" t="s">
        <v>198</v>
      </c>
      <c r="C214" s="113" t="s">
        <v>200</v>
      </c>
      <c r="D214" s="29" t="s">
        <v>8</v>
      </c>
      <c r="E214" s="30">
        <v>7.628699964600001</v>
      </c>
      <c r="F214" s="116">
        <v>17</v>
      </c>
      <c r="G214" s="57">
        <f t="shared" si="14"/>
        <v>129.68789939820002</v>
      </c>
      <c r="H214" s="323">
        <v>17</v>
      </c>
      <c r="I214" s="315">
        <f t="shared" si="15"/>
        <v>129.68789939820002</v>
      </c>
      <c r="J214" s="48"/>
      <c r="K214" s="31"/>
      <c r="L214" s="19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</row>
    <row r="215" spans="1:166" ht="30.75">
      <c r="A215" s="47">
        <v>90</v>
      </c>
      <c r="B215" s="114" t="s">
        <v>198</v>
      </c>
      <c r="C215" s="113" t="s">
        <v>201</v>
      </c>
      <c r="D215" s="29" t="s">
        <v>8</v>
      </c>
      <c r="E215" s="30">
        <v>7.628699964600001</v>
      </c>
      <c r="F215" s="116">
        <v>16</v>
      </c>
      <c r="G215" s="57">
        <f t="shared" si="14"/>
        <v>122.05919943360001</v>
      </c>
      <c r="H215" s="323">
        <v>16</v>
      </c>
      <c r="I215" s="315">
        <f t="shared" si="15"/>
        <v>122.05919943360001</v>
      </c>
      <c r="J215" s="48"/>
      <c r="K215" s="31"/>
      <c r="L215" s="19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</row>
    <row r="216" spans="1:166" ht="15.75">
      <c r="A216" s="64">
        <v>91</v>
      </c>
      <c r="B216" s="27" t="s">
        <v>202</v>
      </c>
      <c r="C216" s="28" t="s">
        <v>203</v>
      </c>
      <c r="D216" s="29" t="s">
        <v>8</v>
      </c>
      <c r="E216" s="30">
        <v>11.512401764760002</v>
      </c>
      <c r="F216" s="116">
        <v>6</v>
      </c>
      <c r="G216" s="57">
        <f t="shared" si="14"/>
        <v>69.07441058856001</v>
      </c>
      <c r="H216" s="323"/>
      <c r="I216" s="315">
        <f t="shared" si="15"/>
        <v>0</v>
      </c>
      <c r="J216" s="48"/>
      <c r="K216" s="31"/>
      <c r="L216" s="19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</row>
    <row r="217" spans="1:166" ht="30.75">
      <c r="A217" s="47">
        <v>92</v>
      </c>
      <c r="B217" s="27" t="s">
        <v>204</v>
      </c>
      <c r="C217" s="28" t="s">
        <v>205</v>
      </c>
      <c r="D217" s="29" t="s">
        <v>8</v>
      </c>
      <c r="E217" s="30">
        <v>12.351558760866</v>
      </c>
      <c r="F217" s="116">
        <v>8</v>
      </c>
      <c r="G217" s="57">
        <f t="shared" si="14"/>
        <v>98.812470086928</v>
      </c>
      <c r="H217" s="323">
        <v>6</v>
      </c>
      <c r="I217" s="315">
        <f t="shared" si="15"/>
        <v>74.109352565196</v>
      </c>
      <c r="J217" s="48"/>
      <c r="K217" s="31"/>
      <c r="L217" s="19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</row>
    <row r="218" spans="1:166" ht="30.75">
      <c r="A218" s="64">
        <v>93</v>
      </c>
      <c r="B218" s="27" t="s">
        <v>204</v>
      </c>
      <c r="C218" s="28" t="s">
        <v>206</v>
      </c>
      <c r="D218" s="29" t="s">
        <v>8</v>
      </c>
      <c r="E218" s="30">
        <v>2.073619354014</v>
      </c>
      <c r="F218" s="116">
        <v>2</v>
      </c>
      <c r="G218" s="57">
        <f t="shared" si="14"/>
        <v>4.147238708028</v>
      </c>
      <c r="H218" s="323">
        <v>6</v>
      </c>
      <c r="I218" s="315">
        <f t="shared" si="15"/>
        <v>12.441716124084001</v>
      </c>
      <c r="J218" s="48"/>
      <c r="K218" s="31"/>
      <c r="L218" s="19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</row>
    <row r="219" spans="1:166" ht="30.75">
      <c r="A219" s="47">
        <v>94</v>
      </c>
      <c r="B219" s="27" t="s">
        <v>207</v>
      </c>
      <c r="C219" s="28" t="s">
        <v>208</v>
      </c>
      <c r="D219" s="29" t="s">
        <v>8</v>
      </c>
      <c r="E219" s="30">
        <v>2.073619354014</v>
      </c>
      <c r="F219" s="116">
        <v>4</v>
      </c>
      <c r="G219" s="57">
        <f t="shared" si="14"/>
        <v>8.294477416056</v>
      </c>
      <c r="H219" s="323"/>
      <c r="I219" s="315">
        <f t="shared" si="15"/>
        <v>0</v>
      </c>
      <c r="J219" s="48"/>
      <c r="K219" s="31"/>
      <c r="L219" s="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</row>
    <row r="220" spans="1:166" ht="30.75">
      <c r="A220" s="64">
        <v>95</v>
      </c>
      <c r="B220" s="27" t="s">
        <v>209</v>
      </c>
      <c r="C220" s="28" t="s">
        <v>210</v>
      </c>
      <c r="D220" s="29" t="s">
        <v>8</v>
      </c>
      <c r="E220" s="30">
        <v>2.073619354014</v>
      </c>
      <c r="F220" s="116">
        <v>2</v>
      </c>
      <c r="G220" s="57">
        <f t="shared" si="14"/>
        <v>4.147238708028</v>
      </c>
      <c r="H220" s="323">
        <v>3</v>
      </c>
      <c r="I220" s="315">
        <f t="shared" si="15"/>
        <v>6.220858062042001</v>
      </c>
      <c r="J220" s="48"/>
      <c r="K220" s="31"/>
      <c r="L220" s="19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</row>
    <row r="221" spans="1:166" ht="45">
      <c r="A221" s="227">
        <v>96</v>
      </c>
      <c r="B221" s="27" t="s">
        <v>211</v>
      </c>
      <c r="C221" s="28" t="s">
        <v>212</v>
      </c>
      <c r="D221" s="29" t="s">
        <v>8</v>
      </c>
      <c r="E221" s="30">
        <v>0.10458254133288</v>
      </c>
      <c r="F221" s="116">
        <v>15</v>
      </c>
      <c r="G221" s="57">
        <f t="shared" si="14"/>
        <v>1.5687381199932</v>
      </c>
      <c r="H221" s="323">
        <v>15</v>
      </c>
      <c r="I221" s="315">
        <f t="shared" si="15"/>
        <v>1.5687381199932</v>
      </c>
      <c r="J221" s="48"/>
      <c r="K221" s="31"/>
      <c r="L221" s="19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</row>
    <row r="222" spans="1:166" ht="45">
      <c r="A222" s="225">
        <v>97</v>
      </c>
      <c r="B222" s="27" t="s">
        <v>211</v>
      </c>
      <c r="C222" s="28" t="s">
        <v>213</v>
      </c>
      <c r="D222" s="29" t="s">
        <v>8</v>
      </c>
      <c r="E222" s="30">
        <v>0.16367029014959997</v>
      </c>
      <c r="F222" s="116">
        <v>15</v>
      </c>
      <c r="G222" s="57">
        <f aca="true" t="shared" si="16" ref="G222:G235">E222*F222</f>
        <v>2.4550543522439994</v>
      </c>
      <c r="H222" s="323">
        <v>15</v>
      </c>
      <c r="I222" s="315">
        <f t="shared" si="15"/>
        <v>2.4550543522439994</v>
      </c>
      <c r="J222" s="48"/>
      <c r="K222" s="31"/>
      <c r="L222" s="19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</row>
    <row r="223" spans="1:166" ht="45">
      <c r="A223" s="227">
        <v>98</v>
      </c>
      <c r="B223" s="27" t="s">
        <v>211</v>
      </c>
      <c r="C223" s="28" t="s">
        <v>214</v>
      </c>
      <c r="D223" s="29" t="s">
        <v>8</v>
      </c>
      <c r="E223" s="30">
        <v>0.45078681609000004</v>
      </c>
      <c r="F223" s="116">
        <v>12</v>
      </c>
      <c r="G223" s="57">
        <f t="shared" si="16"/>
        <v>5.409441793080001</v>
      </c>
      <c r="H223" s="323"/>
      <c r="I223" s="315">
        <f t="shared" si="15"/>
        <v>0</v>
      </c>
      <c r="J223" s="48"/>
      <c r="K223" s="31"/>
      <c r="L223" s="19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</row>
    <row r="224" spans="1:166" ht="45">
      <c r="A224" s="225">
        <v>99</v>
      </c>
      <c r="B224" s="27" t="s">
        <v>211</v>
      </c>
      <c r="C224" s="28" t="s">
        <v>215</v>
      </c>
      <c r="D224" s="29" t="s">
        <v>8</v>
      </c>
      <c r="E224" s="30">
        <v>0.0360629452872</v>
      </c>
      <c r="F224" s="116">
        <v>12</v>
      </c>
      <c r="G224" s="57">
        <f t="shared" si="16"/>
        <v>0.4327553434464</v>
      </c>
      <c r="H224" s="323">
        <v>12</v>
      </c>
      <c r="I224" s="315">
        <f t="shared" si="15"/>
        <v>0.4327553434464</v>
      </c>
      <c r="J224" s="48"/>
      <c r="K224" s="31"/>
      <c r="L224" s="19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</row>
    <row r="225" spans="1:166" ht="45">
      <c r="A225" s="227">
        <v>100</v>
      </c>
      <c r="B225" s="27" t="s">
        <v>211</v>
      </c>
      <c r="C225" s="28" t="s">
        <v>216</v>
      </c>
      <c r="D225" s="29" t="s">
        <v>8</v>
      </c>
      <c r="E225" s="30">
        <v>0.18031472643600002</v>
      </c>
      <c r="F225" s="116">
        <v>12</v>
      </c>
      <c r="G225" s="57">
        <f t="shared" si="16"/>
        <v>2.1637767172320004</v>
      </c>
      <c r="H225" s="323"/>
      <c r="I225" s="315">
        <f t="shared" si="15"/>
        <v>0</v>
      </c>
      <c r="J225" s="48"/>
      <c r="K225" s="31"/>
      <c r="L225" s="19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</row>
    <row r="226" spans="1:166" ht="45">
      <c r="A226" s="225">
        <v>101</v>
      </c>
      <c r="B226" s="27" t="s">
        <v>211</v>
      </c>
      <c r="C226" s="28" t="s">
        <v>217</v>
      </c>
      <c r="D226" s="29" t="s">
        <v>8</v>
      </c>
      <c r="E226" s="30">
        <v>0.03425979802284</v>
      </c>
      <c r="F226" s="116">
        <v>12</v>
      </c>
      <c r="G226" s="57">
        <f t="shared" si="16"/>
        <v>0.41111757627408</v>
      </c>
      <c r="H226" s="323"/>
      <c r="I226" s="315">
        <f t="shared" si="15"/>
        <v>0</v>
      </c>
      <c r="J226" s="48"/>
      <c r="K226" s="31"/>
      <c r="L226" s="19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</row>
    <row r="227" spans="1:166" ht="45">
      <c r="A227" s="227">
        <v>102</v>
      </c>
      <c r="B227" s="27" t="s">
        <v>211</v>
      </c>
      <c r="C227" s="28" t="s">
        <v>218</v>
      </c>
      <c r="D227" s="29" t="s">
        <v>8</v>
      </c>
      <c r="E227" s="30">
        <v>0.05229127066644</v>
      </c>
      <c r="F227" s="116">
        <v>12</v>
      </c>
      <c r="G227" s="57">
        <f t="shared" si="16"/>
        <v>0.62749524799728</v>
      </c>
      <c r="H227" s="323">
        <v>12</v>
      </c>
      <c r="I227" s="315">
        <f t="shared" si="15"/>
        <v>0.62749524799728</v>
      </c>
      <c r="J227" s="48"/>
      <c r="K227" s="31"/>
      <c r="L227" s="19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</row>
    <row r="228" spans="1:166" ht="45">
      <c r="A228" s="225">
        <v>103</v>
      </c>
      <c r="B228" s="27" t="s">
        <v>211</v>
      </c>
      <c r="C228" s="28" t="s">
        <v>219</v>
      </c>
      <c r="D228" s="29" t="s">
        <v>8</v>
      </c>
      <c r="E228" s="30">
        <v>0.10458254133288</v>
      </c>
      <c r="F228" s="116">
        <v>2</v>
      </c>
      <c r="G228" s="57">
        <f t="shared" si="16"/>
        <v>0.20916508266576</v>
      </c>
      <c r="H228" s="323"/>
      <c r="I228" s="315">
        <f t="shared" si="15"/>
        <v>0</v>
      </c>
      <c r="J228" s="48"/>
      <c r="K228" s="31"/>
      <c r="L228" s="19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</row>
    <row r="229" spans="1:166" ht="45">
      <c r="A229" s="227">
        <v>104</v>
      </c>
      <c r="B229" s="27" t="s">
        <v>211</v>
      </c>
      <c r="C229" s="28" t="s">
        <v>220</v>
      </c>
      <c r="D229" s="29" t="s">
        <v>8</v>
      </c>
      <c r="E229" s="30">
        <v>0.135236044827</v>
      </c>
      <c r="F229" s="116">
        <v>12</v>
      </c>
      <c r="G229" s="57">
        <f t="shared" si="16"/>
        <v>1.6228325379239998</v>
      </c>
      <c r="H229" s="323"/>
      <c r="I229" s="315">
        <f t="shared" si="15"/>
        <v>0</v>
      </c>
      <c r="J229" s="48"/>
      <c r="K229" s="31"/>
      <c r="L229" s="1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</row>
    <row r="230" spans="1:166" ht="45">
      <c r="A230" s="225">
        <v>105</v>
      </c>
      <c r="B230" s="27" t="s">
        <v>211</v>
      </c>
      <c r="C230" s="28" t="s">
        <v>221</v>
      </c>
      <c r="D230" s="29" t="s">
        <v>8</v>
      </c>
      <c r="E230" s="30">
        <v>0.2524406170104</v>
      </c>
      <c r="F230" s="116">
        <v>12</v>
      </c>
      <c r="G230" s="57">
        <f t="shared" si="16"/>
        <v>3.0292874041248</v>
      </c>
      <c r="H230" s="323"/>
      <c r="I230" s="315">
        <f t="shared" si="15"/>
        <v>0</v>
      </c>
      <c r="J230" s="48"/>
      <c r="K230" s="31"/>
      <c r="L230" s="19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</row>
    <row r="231" spans="1:166" ht="45">
      <c r="A231" s="227">
        <v>106</v>
      </c>
      <c r="B231" s="27" t="s">
        <v>211</v>
      </c>
      <c r="C231" s="28" t="s">
        <v>222</v>
      </c>
      <c r="D231" s="29" t="s">
        <v>8</v>
      </c>
      <c r="E231" s="30">
        <v>0.1262203085052</v>
      </c>
      <c r="F231" s="116">
        <v>12</v>
      </c>
      <c r="G231" s="57">
        <f t="shared" si="16"/>
        <v>1.5146437020624</v>
      </c>
      <c r="H231" s="323"/>
      <c r="I231" s="315">
        <f t="shared" si="15"/>
        <v>0</v>
      </c>
      <c r="J231" s="48"/>
      <c r="K231" s="31"/>
      <c r="L231" s="19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</row>
    <row r="232" spans="1:166" ht="45">
      <c r="A232" s="225">
        <v>107</v>
      </c>
      <c r="B232" s="27" t="s">
        <v>211</v>
      </c>
      <c r="C232" s="28" t="s">
        <v>223</v>
      </c>
      <c r="D232" s="29" t="s">
        <v>8</v>
      </c>
      <c r="E232" s="30">
        <v>0.09917309953979998</v>
      </c>
      <c r="F232" s="116">
        <v>12</v>
      </c>
      <c r="G232" s="57">
        <f t="shared" si="16"/>
        <v>1.1900771944775999</v>
      </c>
      <c r="H232" s="323"/>
      <c r="I232" s="315">
        <f t="shared" si="15"/>
        <v>0</v>
      </c>
      <c r="J232" s="48"/>
      <c r="K232" s="31"/>
      <c r="L232" s="19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</row>
    <row r="233" spans="1:166" ht="45">
      <c r="A233" s="227">
        <v>108</v>
      </c>
      <c r="B233" s="27" t="s">
        <v>211</v>
      </c>
      <c r="C233" s="28" t="s">
        <v>224</v>
      </c>
      <c r="D233" s="29" t="s">
        <v>8</v>
      </c>
      <c r="E233" s="30">
        <v>0.45078681609000004</v>
      </c>
      <c r="F233" s="116">
        <v>12</v>
      </c>
      <c r="G233" s="57">
        <f t="shared" si="16"/>
        <v>5.409441793080001</v>
      </c>
      <c r="H233" s="323">
        <v>12</v>
      </c>
      <c r="I233" s="315">
        <f t="shared" si="15"/>
        <v>5.409441793080001</v>
      </c>
      <c r="J233" s="48"/>
      <c r="K233" s="31"/>
      <c r="L233" s="19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</row>
    <row r="234" spans="1:166" ht="45">
      <c r="A234" s="225">
        <v>109</v>
      </c>
      <c r="B234" s="27" t="s">
        <v>211</v>
      </c>
      <c r="C234" s="28" t="s">
        <v>225</v>
      </c>
      <c r="D234" s="29" t="s">
        <v>8</v>
      </c>
      <c r="E234" s="30">
        <v>0.5319284429862</v>
      </c>
      <c r="F234" s="116">
        <v>18</v>
      </c>
      <c r="G234" s="57">
        <f t="shared" si="16"/>
        <v>9.5747119737516</v>
      </c>
      <c r="H234" s="323"/>
      <c r="I234" s="315">
        <f t="shared" si="15"/>
        <v>0</v>
      </c>
      <c r="J234" s="48"/>
      <c r="K234" s="31"/>
      <c r="L234" s="19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</row>
    <row r="235" spans="1:166" ht="45.75" thickBot="1">
      <c r="A235" s="227">
        <v>110</v>
      </c>
      <c r="B235" s="34" t="s">
        <v>211</v>
      </c>
      <c r="C235" s="35" t="s">
        <v>226</v>
      </c>
      <c r="D235" s="36" t="s">
        <v>8</v>
      </c>
      <c r="E235" s="37">
        <v>0.17851157917164</v>
      </c>
      <c r="F235" s="130">
        <v>18</v>
      </c>
      <c r="G235" s="57">
        <f t="shared" si="16"/>
        <v>3.2132084250895203</v>
      </c>
      <c r="H235" s="324"/>
      <c r="I235" s="315">
        <f t="shared" si="15"/>
        <v>0</v>
      </c>
      <c r="J235" s="49"/>
      <c r="K235" s="38"/>
      <c r="L235" s="19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</row>
    <row r="236" spans="1:166" ht="31.5" thickBot="1">
      <c r="A236" s="44"/>
      <c r="B236" s="14" t="s">
        <v>227</v>
      </c>
      <c r="C236" s="40"/>
      <c r="D236" s="41"/>
      <c r="E236" s="162"/>
      <c r="F236" s="94"/>
      <c r="G236" s="97">
        <f>SUM(G126:G235)</f>
        <v>6528.023205120607</v>
      </c>
      <c r="H236" s="314"/>
      <c r="I236" s="314">
        <f>SUM(I126:I235)</f>
        <v>5825.160111207607</v>
      </c>
      <c r="J236" s="53" t="s">
        <v>779</v>
      </c>
      <c r="K236" s="46"/>
      <c r="L236" s="19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</row>
    <row r="237" spans="1:166" ht="16.5" thickBot="1">
      <c r="A237" s="44">
        <v>16</v>
      </c>
      <c r="B237" s="14" t="s">
        <v>228</v>
      </c>
      <c r="C237" s="15"/>
      <c r="D237" s="16"/>
      <c r="E237" s="162"/>
      <c r="F237" s="94"/>
      <c r="G237" s="95"/>
      <c r="H237" s="312"/>
      <c r="I237" s="312"/>
      <c r="J237" s="45"/>
      <c r="K237" s="46"/>
      <c r="L237" s="19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</row>
    <row r="238" spans="1:166" ht="31.5" thickBot="1">
      <c r="A238" s="153">
        <v>1</v>
      </c>
      <c r="B238" s="58" t="s">
        <v>229</v>
      </c>
      <c r="C238" s="224" t="s">
        <v>492</v>
      </c>
      <c r="D238" s="60" t="s">
        <v>8</v>
      </c>
      <c r="E238" s="37">
        <v>4.99568181625</v>
      </c>
      <c r="F238" s="150">
        <v>111</v>
      </c>
      <c r="G238" s="61">
        <f>E238*F238</f>
        <v>554.5206816037501</v>
      </c>
      <c r="H238" s="313"/>
      <c r="I238" s="313">
        <f>E238*H238</f>
        <v>0</v>
      </c>
      <c r="J238" s="133"/>
      <c r="K238" s="93"/>
      <c r="L238" s="19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</row>
    <row r="239" spans="1:166" ht="16.5" thickBot="1">
      <c r="A239" s="44"/>
      <c r="B239" s="14" t="s">
        <v>230</v>
      </c>
      <c r="C239" s="40"/>
      <c r="D239" s="41"/>
      <c r="E239" s="162"/>
      <c r="F239" s="94"/>
      <c r="G239" s="97">
        <f>SUM(G238)</f>
        <v>554.5206816037501</v>
      </c>
      <c r="H239" s="314"/>
      <c r="I239" s="314"/>
      <c r="J239" s="45" t="s">
        <v>11</v>
      </c>
      <c r="K239" s="46"/>
      <c r="L239" s="1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</row>
    <row r="240" spans="1:166" ht="16.5" thickBot="1">
      <c r="A240" s="44">
        <v>17</v>
      </c>
      <c r="B240" s="14" t="s">
        <v>231</v>
      </c>
      <c r="C240" s="15"/>
      <c r="D240" s="16"/>
      <c r="E240" s="162"/>
      <c r="F240" s="94"/>
      <c r="G240" s="95"/>
      <c r="H240" s="312"/>
      <c r="I240" s="312"/>
      <c r="J240" s="45"/>
      <c r="K240" s="46"/>
      <c r="L240" s="19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</row>
    <row r="241" spans="1:166" ht="30.75">
      <c r="A241" s="225">
        <v>1</v>
      </c>
      <c r="B241" s="147" t="s">
        <v>232</v>
      </c>
      <c r="C241" s="132" t="s">
        <v>233</v>
      </c>
      <c r="D241" s="24" t="s">
        <v>8</v>
      </c>
      <c r="E241" s="57">
        <v>0.35166969706060797</v>
      </c>
      <c r="F241" s="127">
        <v>250</v>
      </c>
      <c r="G241" s="57">
        <f aca="true" t="shared" si="17" ref="G241:G254">E241*F241</f>
        <v>87.917424265152</v>
      </c>
      <c r="H241" s="323">
        <v>100</v>
      </c>
      <c r="I241" s="315">
        <f>E241*H241</f>
        <v>35.1669697060608</v>
      </c>
      <c r="J241" s="51"/>
      <c r="K241" s="26"/>
      <c r="L241" s="19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</row>
    <row r="242" spans="1:166" ht="15.75">
      <c r="A242" s="227">
        <v>2</v>
      </c>
      <c r="B242" s="106" t="s">
        <v>232</v>
      </c>
      <c r="C242" s="65" t="s">
        <v>234</v>
      </c>
      <c r="D242" s="29" t="s">
        <v>8</v>
      </c>
      <c r="E242" s="32">
        <v>0.42527533688771674</v>
      </c>
      <c r="F242" s="116">
        <v>70</v>
      </c>
      <c r="G242" s="32">
        <f t="shared" si="17"/>
        <v>29.769273582140173</v>
      </c>
      <c r="H242" s="325">
        <v>50</v>
      </c>
      <c r="I242" s="315">
        <f aca="true" t="shared" si="18" ref="I242:I254">E242*H242</f>
        <v>21.263766844385838</v>
      </c>
      <c r="J242" s="48"/>
      <c r="K242" s="31"/>
      <c r="L242" s="19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</row>
    <row r="243" spans="1:166" ht="15.75">
      <c r="A243" s="227">
        <v>3</v>
      </c>
      <c r="B243" s="106" t="s">
        <v>235</v>
      </c>
      <c r="C243" s="65" t="s">
        <v>493</v>
      </c>
      <c r="D243" s="29" t="s">
        <v>8</v>
      </c>
      <c r="E243" s="32">
        <v>0.6916170708858623</v>
      </c>
      <c r="F243" s="116">
        <v>300</v>
      </c>
      <c r="G243" s="32">
        <f t="shared" si="17"/>
        <v>207.4851212657587</v>
      </c>
      <c r="H243" s="325"/>
      <c r="I243" s="315">
        <f t="shared" si="18"/>
        <v>0</v>
      </c>
      <c r="J243" s="48"/>
      <c r="K243" s="31"/>
      <c r="L243" s="19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</row>
    <row r="244" spans="1:166" ht="30.75">
      <c r="A244" s="227">
        <v>4</v>
      </c>
      <c r="B244" s="106" t="s">
        <v>236</v>
      </c>
      <c r="C244" s="65" t="s">
        <v>237</v>
      </c>
      <c r="D244" s="29" t="s">
        <v>8</v>
      </c>
      <c r="E244" s="32">
        <v>1.3468412515017105</v>
      </c>
      <c r="F244" s="116">
        <v>150</v>
      </c>
      <c r="G244" s="32">
        <f t="shared" si="17"/>
        <v>202.0261877252566</v>
      </c>
      <c r="H244" s="325">
        <v>100</v>
      </c>
      <c r="I244" s="315">
        <f t="shared" si="18"/>
        <v>134.68412515017104</v>
      </c>
      <c r="J244" s="48"/>
      <c r="K244" s="31"/>
      <c r="L244" s="19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</row>
    <row r="245" spans="1:166" ht="30.75">
      <c r="A245" s="227">
        <v>5</v>
      </c>
      <c r="B245" s="106" t="s">
        <v>236</v>
      </c>
      <c r="C245" s="65" t="s">
        <v>238</v>
      </c>
      <c r="D245" s="29" t="s">
        <v>8</v>
      </c>
      <c r="E245" s="32">
        <v>1.361697186184339</v>
      </c>
      <c r="F245" s="116">
        <v>50</v>
      </c>
      <c r="G245" s="32">
        <f t="shared" si="17"/>
        <v>68.08485930921695</v>
      </c>
      <c r="H245" s="325">
        <v>100</v>
      </c>
      <c r="I245" s="315">
        <f t="shared" si="18"/>
        <v>136.1697186184339</v>
      </c>
      <c r="J245" s="48"/>
      <c r="K245" s="31"/>
      <c r="L245" s="19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</row>
    <row r="246" spans="1:166" ht="30.75">
      <c r="A246" s="227">
        <v>6</v>
      </c>
      <c r="B246" s="106" t="s">
        <v>236</v>
      </c>
      <c r="C246" s="65" t="s">
        <v>239</v>
      </c>
      <c r="D246" s="29" t="s">
        <v>8</v>
      </c>
      <c r="E246" s="32">
        <v>6.64212436069081</v>
      </c>
      <c r="F246" s="116">
        <v>50</v>
      </c>
      <c r="G246" s="32">
        <f t="shared" si="17"/>
        <v>332.10621803454046</v>
      </c>
      <c r="H246" s="325"/>
      <c r="I246" s="315">
        <f t="shared" si="18"/>
        <v>0</v>
      </c>
      <c r="J246" s="48"/>
      <c r="K246" s="31"/>
      <c r="L246" s="19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</row>
    <row r="247" spans="1:166" ht="30.75">
      <c r="A247" s="227">
        <v>7</v>
      </c>
      <c r="B247" s="106" t="s">
        <v>236</v>
      </c>
      <c r="C247" s="65" t="s">
        <v>240</v>
      </c>
      <c r="D247" s="29" t="s">
        <v>8</v>
      </c>
      <c r="E247" s="32">
        <v>5.7163672466272475</v>
      </c>
      <c r="F247" s="116">
        <v>62</v>
      </c>
      <c r="G247" s="32">
        <f t="shared" si="17"/>
        <v>354.41476929088935</v>
      </c>
      <c r="H247" s="325">
        <v>20</v>
      </c>
      <c r="I247" s="315">
        <f t="shared" si="18"/>
        <v>114.32734493254495</v>
      </c>
      <c r="J247" s="48"/>
      <c r="K247" s="31"/>
      <c r="L247" s="19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</row>
    <row r="248" spans="1:166" ht="30.75">
      <c r="A248" s="227">
        <v>8</v>
      </c>
      <c r="B248" s="106" t="s">
        <v>236</v>
      </c>
      <c r="C248" s="65" t="s">
        <v>241</v>
      </c>
      <c r="D248" s="29" t="s">
        <v>8</v>
      </c>
      <c r="E248" s="32">
        <v>14.97103359556515</v>
      </c>
      <c r="F248" s="116">
        <v>15</v>
      </c>
      <c r="G248" s="32">
        <f t="shared" si="17"/>
        <v>224.56550393347723</v>
      </c>
      <c r="H248" s="325">
        <v>9</v>
      </c>
      <c r="I248" s="315">
        <f t="shared" si="18"/>
        <v>134.73930236008636</v>
      </c>
      <c r="J248" s="48"/>
      <c r="K248" s="31"/>
      <c r="L248" s="19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</row>
    <row r="249" spans="1:166" ht="30.75">
      <c r="A249" s="227">
        <v>9</v>
      </c>
      <c r="B249" s="106" t="s">
        <v>236</v>
      </c>
      <c r="C249" s="65" t="s">
        <v>242</v>
      </c>
      <c r="D249" s="29" t="s">
        <v>8</v>
      </c>
      <c r="E249" s="32">
        <v>12.553866513672604</v>
      </c>
      <c r="F249" s="116">
        <v>9</v>
      </c>
      <c r="G249" s="32">
        <f t="shared" si="17"/>
        <v>112.98479862305344</v>
      </c>
      <c r="H249" s="325">
        <v>15</v>
      </c>
      <c r="I249" s="315">
        <f t="shared" si="18"/>
        <v>188.30799770508906</v>
      </c>
      <c r="J249" s="48"/>
      <c r="K249" s="31"/>
      <c r="L249" s="1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</row>
    <row r="250" spans="1:166" ht="30.75">
      <c r="A250" s="227">
        <v>10</v>
      </c>
      <c r="B250" s="106" t="s">
        <v>236</v>
      </c>
      <c r="C250" s="65" t="s">
        <v>243</v>
      </c>
      <c r="D250" s="29" t="s">
        <v>8</v>
      </c>
      <c r="E250" s="32">
        <v>10.667314144171776</v>
      </c>
      <c r="F250" s="116">
        <v>20</v>
      </c>
      <c r="G250" s="32">
        <f t="shared" si="17"/>
        <v>213.34628288343552</v>
      </c>
      <c r="H250" s="325">
        <v>18</v>
      </c>
      <c r="I250" s="315">
        <f t="shared" si="18"/>
        <v>192.01165459509195</v>
      </c>
      <c r="J250" s="48"/>
      <c r="K250" s="31"/>
      <c r="L250" s="19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</row>
    <row r="251" spans="1:12" ht="30.75">
      <c r="A251" s="227">
        <v>11</v>
      </c>
      <c r="B251" s="106" t="s">
        <v>236</v>
      </c>
      <c r="C251" s="65" t="s">
        <v>494</v>
      </c>
      <c r="D251" s="29" t="s">
        <v>8</v>
      </c>
      <c r="E251" s="32">
        <v>1.4261144001666484</v>
      </c>
      <c r="F251" s="116">
        <v>100</v>
      </c>
      <c r="G251" s="32">
        <f t="shared" si="17"/>
        <v>142.61144001666483</v>
      </c>
      <c r="H251" s="325"/>
      <c r="I251" s="315">
        <f t="shared" si="18"/>
        <v>0</v>
      </c>
      <c r="J251" s="48"/>
      <c r="K251" s="31"/>
      <c r="L251" s="19"/>
    </row>
    <row r="252" spans="1:12" ht="30.75">
      <c r="A252" s="227">
        <v>12</v>
      </c>
      <c r="B252" s="106" t="s">
        <v>236</v>
      </c>
      <c r="C252" s="65" t="s">
        <v>244</v>
      </c>
      <c r="D252" s="29" t="s">
        <v>8</v>
      </c>
      <c r="E252" s="32">
        <v>1.485029564819064</v>
      </c>
      <c r="F252" s="116">
        <v>6</v>
      </c>
      <c r="G252" s="32">
        <f t="shared" si="17"/>
        <v>8.910177388914384</v>
      </c>
      <c r="H252" s="325"/>
      <c r="I252" s="315">
        <f t="shared" si="18"/>
        <v>0</v>
      </c>
      <c r="J252" s="48"/>
      <c r="K252" s="31"/>
      <c r="L252" s="19"/>
    </row>
    <row r="253" spans="1:12" ht="15.75">
      <c r="A253" s="227">
        <v>13</v>
      </c>
      <c r="B253" s="43" t="s">
        <v>245</v>
      </c>
      <c r="C253" s="28" t="s">
        <v>247</v>
      </c>
      <c r="D253" s="29" t="s">
        <v>8</v>
      </c>
      <c r="E253" s="32">
        <v>0.3837368156103119</v>
      </c>
      <c r="F253" s="116">
        <v>2000</v>
      </c>
      <c r="G253" s="32">
        <f t="shared" si="17"/>
        <v>767.4736312206238</v>
      </c>
      <c r="H253" s="325"/>
      <c r="I253" s="315">
        <f t="shared" si="18"/>
        <v>0</v>
      </c>
      <c r="J253" s="48"/>
      <c r="K253" s="31"/>
      <c r="L253" s="19"/>
    </row>
    <row r="254" spans="1:12" ht="16.5" thickBot="1">
      <c r="A254" s="226">
        <v>14</v>
      </c>
      <c r="B254" s="101" t="s">
        <v>495</v>
      </c>
      <c r="C254" s="120" t="s">
        <v>496</v>
      </c>
      <c r="D254" s="36" t="s">
        <v>8</v>
      </c>
      <c r="E254" s="217">
        <v>0.8557295961808128</v>
      </c>
      <c r="F254" s="130">
        <v>500</v>
      </c>
      <c r="G254" s="217">
        <f t="shared" si="17"/>
        <v>427.8647980904064</v>
      </c>
      <c r="H254" s="326"/>
      <c r="I254" s="315">
        <f t="shared" si="18"/>
        <v>0</v>
      </c>
      <c r="J254" s="49"/>
      <c r="K254" s="38"/>
      <c r="L254" s="19"/>
    </row>
    <row r="255" spans="1:12" ht="16.5" thickBot="1">
      <c r="A255" s="44"/>
      <c r="B255" s="14" t="s">
        <v>248</v>
      </c>
      <c r="C255" s="40"/>
      <c r="D255" s="41"/>
      <c r="E255" s="162"/>
      <c r="F255" s="94"/>
      <c r="G255" s="97">
        <f>SUM(G241:G254)</f>
        <v>3179.5604856295304</v>
      </c>
      <c r="H255" s="314"/>
      <c r="I255" s="314">
        <f>SUM(I241:I254)</f>
        <v>956.6708799118638</v>
      </c>
      <c r="J255" s="45" t="s">
        <v>11</v>
      </c>
      <c r="K255" s="46"/>
      <c r="L255" s="19"/>
    </row>
    <row r="256" spans="1:12" ht="16.5" thickBot="1">
      <c r="A256" s="44">
        <v>18</v>
      </c>
      <c r="B256" s="14" t="s">
        <v>249</v>
      </c>
      <c r="C256" s="15"/>
      <c r="D256" s="16"/>
      <c r="E256" s="162"/>
      <c r="F256" s="94"/>
      <c r="G256" s="95"/>
      <c r="H256" s="312"/>
      <c r="I256" s="312"/>
      <c r="J256" s="45"/>
      <c r="K256" s="46"/>
      <c r="L256" s="19"/>
    </row>
    <row r="257" spans="1:12" ht="15.75">
      <c r="A257" s="64">
        <v>1</v>
      </c>
      <c r="B257" s="22" t="s">
        <v>250</v>
      </c>
      <c r="C257" s="117" t="s">
        <v>252</v>
      </c>
      <c r="D257" s="24" t="s">
        <v>251</v>
      </c>
      <c r="E257" s="25">
        <v>200.24998112388704</v>
      </c>
      <c r="F257" s="170">
        <v>0.61</v>
      </c>
      <c r="G257" s="57">
        <f aca="true" t="shared" si="19" ref="G257:G262">E257*F257</f>
        <v>122.1524884855711</v>
      </c>
      <c r="H257" s="315">
        <v>0.4</v>
      </c>
      <c r="I257" s="315">
        <f>E257*H257</f>
        <v>80.09999244955482</v>
      </c>
      <c r="J257" s="51"/>
      <c r="K257" s="26"/>
      <c r="L257" s="19"/>
    </row>
    <row r="258" spans="1:166" s="33" customFormat="1" ht="15.75">
      <c r="A258" s="47">
        <v>2</v>
      </c>
      <c r="B258" s="27" t="s">
        <v>253</v>
      </c>
      <c r="C258" s="110" t="s">
        <v>254</v>
      </c>
      <c r="D258" s="29" t="s">
        <v>251</v>
      </c>
      <c r="E258" s="30">
        <v>105.94236604689999</v>
      </c>
      <c r="F258" s="171">
        <v>0.64</v>
      </c>
      <c r="G258" s="57">
        <f t="shared" si="19"/>
        <v>67.803114270016</v>
      </c>
      <c r="H258" s="315">
        <v>0.1</v>
      </c>
      <c r="I258" s="315">
        <f>E258*H258</f>
        <v>10.59423660469</v>
      </c>
      <c r="J258" s="48"/>
      <c r="K258" s="31"/>
      <c r="L258" s="19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  <c r="DL258" s="7"/>
      <c r="DM258" s="7"/>
      <c r="DN258" s="7"/>
      <c r="DO258" s="7"/>
      <c r="DP258" s="7"/>
      <c r="DQ258" s="7"/>
      <c r="DR258" s="7"/>
      <c r="DS258" s="7"/>
      <c r="DT258" s="7"/>
      <c r="DU258" s="7"/>
      <c r="DV258" s="7"/>
      <c r="DW258" s="7"/>
      <c r="DX258" s="7"/>
      <c r="DY258" s="7"/>
      <c r="DZ258" s="7"/>
      <c r="EA258" s="7"/>
      <c r="EB258" s="7"/>
      <c r="EC258" s="7"/>
      <c r="ED258" s="7"/>
      <c r="EE258" s="7"/>
      <c r="EF258" s="7"/>
      <c r="EG258" s="7"/>
      <c r="EH258" s="7"/>
      <c r="EI258" s="7"/>
      <c r="EJ258" s="7"/>
      <c r="EK258" s="7"/>
      <c r="EL258" s="7"/>
      <c r="EM258" s="7"/>
      <c r="EN258" s="7"/>
      <c r="EO258" s="7"/>
      <c r="EP258" s="7"/>
      <c r="EQ258" s="7"/>
      <c r="ER258" s="7"/>
      <c r="ES258" s="7"/>
      <c r="ET258" s="7"/>
      <c r="EU258" s="7"/>
      <c r="EV258" s="7"/>
      <c r="EW258" s="7"/>
      <c r="EX258" s="7"/>
      <c r="EY258" s="7"/>
      <c r="EZ258" s="7"/>
      <c r="FA258" s="7"/>
      <c r="FB258" s="7"/>
      <c r="FC258" s="7"/>
      <c r="FD258" s="7"/>
      <c r="FE258" s="7"/>
      <c r="FF258" s="7"/>
      <c r="FG258" s="7"/>
      <c r="FH258" s="7"/>
      <c r="FI258" s="7"/>
      <c r="FJ258" s="7"/>
    </row>
    <row r="259" spans="1:12" ht="15.75">
      <c r="A259" s="47">
        <v>3</v>
      </c>
      <c r="B259" s="27" t="s">
        <v>253</v>
      </c>
      <c r="C259" s="110" t="s">
        <v>255</v>
      </c>
      <c r="D259" s="29" t="s">
        <v>251</v>
      </c>
      <c r="E259" s="30">
        <v>209.0271223972</v>
      </c>
      <c r="F259" s="171">
        <v>0.91</v>
      </c>
      <c r="G259" s="57">
        <f t="shared" si="19"/>
        <v>190.214681381452</v>
      </c>
      <c r="H259" s="315">
        <v>0.5</v>
      </c>
      <c r="I259" s="315">
        <f>E259*H259</f>
        <v>104.5135611986</v>
      </c>
      <c r="J259" s="48"/>
      <c r="K259" s="31"/>
      <c r="L259" s="19"/>
    </row>
    <row r="260" spans="1:12" ht="15.75">
      <c r="A260" s="47">
        <v>4</v>
      </c>
      <c r="B260" s="27" t="s">
        <v>253</v>
      </c>
      <c r="C260" s="110" t="s">
        <v>256</v>
      </c>
      <c r="D260" s="29" t="s">
        <v>251</v>
      </c>
      <c r="E260" s="30">
        <v>208.11362421549998</v>
      </c>
      <c r="F260" s="171">
        <v>1.8</v>
      </c>
      <c r="G260" s="57">
        <f t="shared" si="19"/>
        <v>374.60452358789996</v>
      </c>
      <c r="H260" s="315"/>
      <c r="I260" s="315">
        <f>E260*H260</f>
        <v>0</v>
      </c>
      <c r="J260" s="48"/>
      <c r="K260" s="31"/>
      <c r="L260" s="19"/>
    </row>
    <row r="261" spans="1:166" s="33" customFormat="1" ht="15.75">
      <c r="A261" s="47">
        <v>5</v>
      </c>
      <c r="B261" s="27" t="s">
        <v>253</v>
      </c>
      <c r="C261" s="65" t="s">
        <v>257</v>
      </c>
      <c r="D261" s="29" t="s">
        <v>251</v>
      </c>
      <c r="E261" s="30">
        <v>287.1204011140787</v>
      </c>
      <c r="F261" s="171">
        <v>1.92</v>
      </c>
      <c r="G261" s="57">
        <f t="shared" si="19"/>
        <v>551.271170139031</v>
      </c>
      <c r="H261" s="315">
        <v>0.7</v>
      </c>
      <c r="I261" s="315">
        <f>E261*H261</f>
        <v>200.98428077985506</v>
      </c>
      <c r="J261" s="48"/>
      <c r="K261" s="31"/>
      <c r="L261" s="19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  <c r="DL261" s="7"/>
      <c r="DM261" s="7"/>
      <c r="DN261" s="7"/>
      <c r="DO261" s="7"/>
      <c r="DP261" s="7"/>
      <c r="DQ261" s="7"/>
      <c r="DR261" s="7"/>
      <c r="DS261" s="7"/>
      <c r="DT261" s="7"/>
      <c r="DU261" s="7"/>
      <c r="DV261" s="7"/>
      <c r="DW261" s="7"/>
      <c r="DX261" s="7"/>
      <c r="DY261" s="7"/>
      <c r="DZ261" s="7"/>
      <c r="EA261" s="7"/>
      <c r="EB261" s="7"/>
      <c r="EC261" s="7"/>
      <c r="ED261" s="7"/>
      <c r="EE261" s="7"/>
      <c r="EF261" s="7"/>
      <c r="EG261" s="7"/>
      <c r="EH261" s="7"/>
      <c r="EI261" s="7"/>
      <c r="EJ261" s="7"/>
      <c r="EK261" s="7"/>
      <c r="EL261" s="7"/>
      <c r="EM261" s="7"/>
      <c r="EN261" s="7"/>
      <c r="EO261" s="7"/>
      <c r="EP261" s="7"/>
      <c r="EQ261" s="7"/>
      <c r="ER261" s="7"/>
      <c r="ES261" s="7"/>
      <c r="ET261" s="7"/>
      <c r="EU261" s="7"/>
      <c r="EV261" s="7"/>
      <c r="EW261" s="7"/>
      <c r="EX261" s="7"/>
      <c r="EY261" s="7"/>
      <c r="EZ261" s="7"/>
      <c r="FA261" s="7"/>
      <c r="FB261" s="7"/>
      <c r="FC261" s="7"/>
      <c r="FD261" s="7"/>
      <c r="FE261" s="7"/>
      <c r="FF261" s="7"/>
      <c r="FG261" s="7"/>
      <c r="FH261" s="7"/>
      <c r="FI261" s="7"/>
      <c r="FJ261" s="7"/>
    </row>
    <row r="262" spans="1:12" ht="16.5" thickBot="1">
      <c r="A262" s="135">
        <v>6</v>
      </c>
      <c r="B262" s="34" t="s">
        <v>253</v>
      </c>
      <c r="C262" s="98" t="s">
        <v>258</v>
      </c>
      <c r="D262" s="36" t="s">
        <v>251</v>
      </c>
      <c r="E262" s="37">
        <v>392.80421813099997</v>
      </c>
      <c r="F262" s="172">
        <v>0.48</v>
      </c>
      <c r="G262" s="61">
        <f t="shared" si="19"/>
        <v>188.54602470287998</v>
      </c>
      <c r="H262" s="313">
        <v>0.1</v>
      </c>
      <c r="I262" s="315">
        <f>E262*H262</f>
        <v>39.2804218131</v>
      </c>
      <c r="J262" s="49"/>
      <c r="K262" s="38"/>
      <c r="L262" s="19"/>
    </row>
    <row r="263" spans="1:12" ht="16.5" thickBot="1">
      <c r="A263" s="44"/>
      <c r="B263" s="14" t="s">
        <v>259</v>
      </c>
      <c r="C263" s="40"/>
      <c r="D263" s="41"/>
      <c r="E263" s="162"/>
      <c r="F263" s="94"/>
      <c r="G263" s="97">
        <f>SUM(G257:G262)</f>
        <v>1494.5920025668502</v>
      </c>
      <c r="H263" s="314"/>
      <c r="I263" s="314">
        <f>SUM(I257:I262)</f>
        <v>435.4724928457999</v>
      </c>
      <c r="J263" s="45" t="s">
        <v>11</v>
      </c>
      <c r="K263" s="46"/>
      <c r="L263" s="19"/>
    </row>
    <row r="264" spans="1:12" ht="16.5" thickBot="1">
      <c r="A264" s="44">
        <v>19</v>
      </c>
      <c r="B264" s="14" t="s">
        <v>260</v>
      </c>
      <c r="C264" s="15"/>
      <c r="D264" s="16"/>
      <c r="E264" s="162"/>
      <c r="F264" s="94"/>
      <c r="G264" s="95"/>
      <c r="H264" s="312"/>
      <c r="I264" s="312"/>
      <c r="J264" s="45"/>
      <c r="K264" s="46"/>
      <c r="L264" s="19"/>
    </row>
    <row r="265" spans="1:166" ht="15.75">
      <c r="A265" s="64">
        <v>1</v>
      </c>
      <c r="B265" s="131" t="s">
        <v>261</v>
      </c>
      <c r="C265" s="117" t="s">
        <v>263</v>
      </c>
      <c r="D265" s="24" t="s">
        <v>8</v>
      </c>
      <c r="E265" s="25">
        <v>0.5991463189734274</v>
      </c>
      <c r="F265" s="127">
        <v>150</v>
      </c>
      <c r="G265" s="57">
        <f aca="true" t="shared" si="20" ref="G265:G270">E265*F265</f>
        <v>89.87194784601411</v>
      </c>
      <c r="H265" s="315"/>
      <c r="I265" s="315">
        <f>E265*H265</f>
        <v>0</v>
      </c>
      <c r="J265" s="51"/>
      <c r="K265" s="26"/>
      <c r="L265" s="19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</row>
    <row r="266" spans="1:166" ht="15.75">
      <c r="A266" s="47">
        <v>2</v>
      </c>
      <c r="B266" s="105" t="s">
        <v>264</v>
      </c>
      <c r="C266" s="65" t="s">
        <v>265</v>
      </c>
      <c r="D266" s="29" t="s">
        <v>8</v>
      </c>
      <c r="E266" s="30">
        <v>2.9020001155185335</v>
      </c>
      <c r="F266" s="116">
        <v>62</v>
      </c>
      <c r="G266" s="57">
        <f t="shared" si="20"/>
        <v>179.92400716214908</v>
      </c>
      <c r="H266" s="315"/>
      <c r="I266" s="315">
        <f>E266*H266</f>
        <v>0</v>
      </c>
      <c r="J266" s="48"/>
      <c r="K266" s="31"/>
      <c r="L266" s="19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</row>
    <row r="267" spans="1:166" ht="15.75">
      <c r="A267" s="47">
        <v>3</v>
      </c>
      <c r="B267" s="105" t="s">
        <v>264</v>
      </c>
      <c r="C267" s="65" t="s">
        <v>266</v>
      </c>
      <c r="D267" s="29" t="s">
        <v>8</v>
      </c>
      <c r="E267" s="30">
        <v>3.9128297947681805</v>
      </c>
      <c r="F267" s="116">
        <v>50</v>
      </c>
      <c r="G267" s="57">
        <f t="shared" si="20"/>
        <v>195.64148973840904</v>
      </c>
      <c r="H267" s="315"/>
      <c r="I267" s="315">
        <f>E267*H267</f>
        <v>0</v>
      </c>
      <c r="J267" s="48"/>
      <c r="K267" s="31"/>
      <c r="L267" s="19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</row>
    <row r="268" spans="1:166" ht="15.75">
      <c r="A268" s="47">
        <v>4</v>
      </c>
      <c r="B268" s="105" t="s">
        <v>267</v>
      </c>
      <c r="C268" s="65" t="s">
        <v>268</v>
      </c>
      <c r="D268" s="29" t="s">
        <v>8</v>
      </c>
      <c r="E268" s="30">
        <v>0.25730210017263755</v>
      </c>
      <c r="F268" s="116">
        <v>150</v>
      </c>
      <c r="G268" s="32">
        <f t="shared" si="20"/>
        <v>38.59531502589563</v>
      </c>
      <c r="H268" s="316"/>
      <c r="I268" s="315">
        <f>E268*H268</f>
        <v>0</v>
      </c>
      <c r="J268" s="48"/>
      <c r="K268" s="31"/>
      <c r="L268" s="19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</row>
    <row r="269" spans="1:166" ht="15.75">
      <c r="A269" s="47">
        <v>5</v>
      </c>
      <c r="B269" s="105" t="s">
        <v>261</v>
      </c>
      <c r="C269" s="65" t="s">
        <v>262</v>
      </c>
      <c r="D269" s="29" t="s">
        <v>8</v>
      </c>
      <c r="E269" s="30">
        <v>0.733310985492017</v>
      </c>
      <c r="F269" s="116">
        <v>120</v>
      </c>
      <c r="G269" s="32">
        <f t="shared" si="20"/>
        <v>87.99731825904205</v>
      </c>
      <c r="H269" s="316"/>
      <c r="I269" s="315">
        <f>E269*H269</f>
        <v>0</v>
      </c>
      <c r="J269" s="48"/>
      <c r="K269" s="31"/>
      <c r="L269" s="1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</row>
    <row r="270" spans="1:166" ht="16.5" thickBot="1">
      <c r="A270" s="153">
        <v>6</v>
      </c>
      <c r="B270" s="206" t="s">
        <v>772</v>
      </c>
      <c r="C270" s="111" t="s">
        <v>773</v>
      </c>
      <c r="D270" s="60" t="s">
        <v>8</v>
      </c>
      <c r="E270" s="92">
        <v>0.352428137004</v>
      </c>
      <c r="F270" s="150">
        <v>600</v>
      </c>
      <c r="G270" s="217">
        <f t="shared" si="20"/>
        <v>211.4568822024</v>
      </c>
      <c r="H270" s="313"/>
      <c r="I270" s="315">
        <f>E270*H270</f>
        <v>0</v>
      </c>
      <c r="J270" s="133"/>
      <c r="K270" s="38"/>
      <c r="L270" s="19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</row>
    <row r="271" spans="1:166" ht="16.5" thickBot="1">
      <c r="A271" s="44"/>
      <c r="B271" s="14" t="s">
        <v>269</v>
      </c>
      <c r="C271" s="40"/>
      <c r="D271" s="41"/>
      <c r="E271" s="162"/>
      <c r="F271" s="94"/>
      <c r="G271" s="97">
        <f>SUM(G265:G270)</f>
        <v>803.4869602339099</v>
      </c>
      <c r="H271" s="314"/>
      <c r="I271" s="314"/>
      <c r="J271" s="45" t="s">
        <v>11</v>
      </c>
      <c r="K271" s="46"/>
      <c r="L271" s="19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</row>
    <row r="272" spans="1:166" ht="16.5" thickBot="1">
      <c r="A272" s="66">
        <v>20</v>
      </c>
      <c r="B272" s="67" t="s">
        <v>270</v>
      </c>
      <c r="C272" s="68"/>
      <c r="D272" s="69"/>
      <c r="E272" s="163"/>
      <c r="F272" s="107"/>
      <c r="G272" s="108"/>
      <c r="H272" s="317"/>
      <c r="I272" s="317"/>
      <c r="J272" s="70"/>
      <c r="K272" s="233"/>
      <c r="L272" s="19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</row>
    <row r="273" spans="1:166" ht="15.75">
      <c r="A273" s="64">
        <v>1</v>
      </c>
      <c r="B273" s="22" t="s">
        <v>270</v>
      </c>
      <c r="C273" s="23" t="s">
        <v>271</v>
      </c>
      <c r="D273" s="24" t="s">
        <v>9</v>
      </c>
      <c r="E273" s="25">
        <v>0.10010854650750001</v>
      </c>
      <c r="F273" s="127">
        <v>100</v>
      </c>
      <c r="G273" s="57">
        <f aca="true" t="shared" si="21" ref="G273:G287">E273*F273</f>
        <v>10.010854650750002</v>
      </c>
      <c r="H273" s="315"/>
      <c r="I273" s="315">
        <f>E273*H273</f>
        <v>0</v>
      </c>
      <c r="J273" s="51"/>
      <c r="K273" s="26"/>
      <c r="L273" s="19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</row>
    <row r="274" spans="1:166" ht="15.75">
      <c r="A274" s="47">
        <f aca="true" t="shared" si="22" ref="A274:A287">A273+1</f>
        <v>2</v>
      </c>
      <c r="B274" s="105" t="s">
        <v>270</v>
      </c>
      <c r="C274" s="65" t="s">
        <v>272</v>
      </c>
      <c r="D274" s="29" t="s">
        <v>9</v>
      </c>
      <c r="E274" s="30">
        <v>0.08844560203666667</v>
      </c>
      <c r="F274" s="116">
        <v>50</v>
      </c>
      <c r="G274" s="57">
        <f t="shared" si="21"/>
        <v>4.4222801018333335</v>
      </c>
      <c r="H274" s="315"/>
      <c r="I274" s="315">
        <f aca="true" t="shared" si="23" ref="I274:I287">E274*H274</f>
        <v>0</v>
      </c>
      <c r="J274" s="48"/>
      <c r="K274" s="31"/>
      <c r="L274" s="19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</row>
    <row r="275" spans="1:166" ht="15.75">
      <c r="A275" s="47">
        <f t="shared" si="22"/>
        <v>3</v>
      </c>
      <c r="B275" s="105" t="s">
        <v>270</v>
      </c>
      <c r="C275" s="65" t="s">
        <v>273</v>
      </c>
      <c r="D275" s="29" t="s">
        <v>9</v>
      </c>
      <c r="E275" s="30">
        <v>0.08725039119833335</v>
      </c>
      <c r="F275" s="116">
        <v>50</v>
      </c>
      <c r="G275" s="57">
        <f t="shared" si="21"/>
        <v>4.3625195599166675</v>
      </c>
      <c r="H275" s="315"/>
      <c r="I275" s="315">
        <f t="shared" si="23"/>
        <v>0</v>
      </c>
      <c r="J275" s="48"/>
      <c r="K275" s="31"/>
      <c r="L275" s="19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</row>
    <row r="276" spans="1:166" ht="15.75">
      <c r="A276" s="47">
        <f t="shared" si="22"/>
        <v>4</v>
      </c>
      <c r="B276" s="105" t="s">
        <v>270</v>
      </c>
      <c r="C276" s="65" t="s">
        <v>274</v>
      </c>
      <c r="D276" s="29" t="s">
        <v>9</v>
      </c>
      <c r="E276" s="30">
        <v>0.09303366944833333</v>
      </c>
      <c r="F276" s="116">
        <v>50</v>
      </c>
      <c r="G276" s="57">
        <f t="shared" si="21"/>
        <v>4.651683472416666</v>
      </c>
      <c r="H276" s="315"/>
      <c r="I276" s="315">
        <f t="shared" si="23"/>
        <v>0</v>
      </c>
      <c r="J276" s="48"/>
      <c r="K276" s="31"/>
      <c r="L276" s="19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</row>
    <row r="277" spans="1:166" ht="15.75">
      <c r="A277" s="47">
        <f t="shared" si="22"/>
        <v>5</v>
      </c>
      <c r="B277" s="105" t="s">
        <v>270</v>
      </c>
      <c r="C277" s="65" t="s">
        <v>275</v>
      </c>
      <c r="D277" s="29" t="s">
        <v>9</v>
      </c>
      <c r="E277" s="30">
        <v>0.3475364676366667</v>
      </c>
      <c r="F277" s="116">
        <v>400</v>
      </c>
      <c r="G277" s="57">
        <f t="shared" si="21"/>
        <v>139.01458705466666</v>
      </c>
      <c r="H277" s="315"/>
      <c r="I277" s="315">
        <f t="shared" si="23"/>
        <v>0</v>
      </c>
      <c r="J277" s="48"/>
      <c r="K277" s="31"/>
      <c r="L277" s="19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</row>
    <row r="278" spans="1:166" ht="15.75">
      <c r="A278" s="47">
        <f t="shared" si="22"/>
        <v>6</v>
      </c>
      <c r="B278" s="105" t="s">
        <v>270</v>
      </c>
      <c r="C278" s="65" t="s">
        <v>276</v>
      </c>
      <c r="D278" s="29" t="s">
        <v>9</v>
      </c>
      <c r="E278" s="30">
        <v>0.08806005015333333</v>
      </c>
      <c r="F278" s="116">
        <v>50</v>
      </c>
      <c r="G278" s="57">
        <f t="shared" si="21"/>
        <v>4.403002507666667</v>
      </c>
      <c r="H278" s="315"/>
      <c r="I278" s="315">
        <f t="shared" si="23"/>
        <v>0</v>
      </c>
      <c r="J278" s="48"/>
      <c r="K278" s="31"/>
      <c r="L278" s="19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</row>
    <row r="279" spans="1:166" ht="15.75">
      <c r="A279" s="47">
        <f t="shared" si="22"/>
        <v>7</v>
      </c>
      <c r="B279" s="105" t="s">
        <v>270</v>
      </c>
      <c r="C279" s="65" t="s">
        <v>277</v>
      </c>
      <c r="D279" s="29" t="s">
        <v>9</v>
      </c>
      <c r="E279" s="30">
        <v>0.08647928743166666</v>
      </c>
      <c r="F279" s="116">
        <v>50</v>
      </c>
      <c r="G279" s="57">
        <f t="shared" si="21"/>
        <v>4.323964371583333</v>
      </c>
      <c r="H279" s="315"/>
      <c r="I279" s="315">
        <f t="shared" si="23"/>
        <v>0</v>
      </c>
      <c r="J279" s="48"/>
      <c r="K279" s="31"/>
      <c r="L279" s="1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</row>
    <row r="280" spans="1:166" ht="15.75">
      <c r="A280" s="47">
        <f t="shared" si="22"/>
        <v>8</v>
      </c>
      <c r="B280" s="105" t="s">
        <v>270</v>
      </c>
      <c r="C280" s="65" t="s">
        <v>278</v>
      </c>
      <c r="D280" s="29" t="s">
        <v>9</v>
      </c>
      <c r="E280" s="30">
        <v>0.13725647046666667</v>
      </c>
      <c r="F280" s="116">
        <v>20</v>
      </c>
      <c r="G280" s="57">
        <f t="shared" si="21"/>
        <v>2.7451294093333334</v>
      </c>
      <c r="H280" s="315"/>
      <c r="I280" s="315">
        <f t="shared" si="23"/>
        <v>0</v>
      </c>
      <c r="J280" s="48"/>
      <c r="K280" s="31"/>
      <c r="L280" s="19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</row>
    <row r="281" spans="1:166" ht="15.75">
      <c r="A281" s="47">
        <f t="shared" si="22"/>
        <v>9</v>
      </c>
      <c r="B281" s="105" t="s">
        <v>270</v>
      </c>
      <c r="C281" s="65" t="s">
        <v>279</v>
      </c>
      <c r="D281" s="29" t="s">
        <v>9</v>
      </c>
      <c r="E281" s="30">
        <v>0.13725647046666667</v>
      </c>
      <c r="F281" s="116">
        <v>20</v>
      </c>
      <c r="G281" s="57">
        <f t="shared" si="21"/>
        <v>2.7451294093333334</v>
      </c>
      <c r="H281" s="315"/>
      <c r="I281" s="315">
        <f t="shared" si="23"/>
        <v>0</v>
      </c>
      <c r="J281" s="48"/>
      <c r="K281" s="31"/>
      <c r="L281" s="19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</row>
    <row r="282" spans="1:166" ht="15.75">
      <c r="A282" s="47">
        <f t="shared" si="22"/>
        <v>10</v>
      </c>
      <c r="B282" s="105" t="s">
        <v>270</v>
      </c>
      <c r="C282" s="65" t="s">
        <v>280</v>
      </c>
      <c r="D282" s="29" t="s">
        <v>9</v>
      </c>
      <c r="E282" s="30">
        <v>0.13918422988333334</v>
      </c>
      <c r="F282" s="116">
        <v>30</v>
      </c>
      <c r="G282" s="57">
        <f t="shared" si="21"/>
        <v>4.1755268965</v>
      </c>
      <c r="H282" s="315"/>
      <c r="I282" s="315">
        <f t="shared" si="23"/>
        <v>0</v>
      </c>
      <c r="J282" s="48"/>
      <c r="K282" s="31"/>
      <c r="L282" s="19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</row>
    <row r="283" spans="1:166" ht="15.75">
      <c r="A283" s="47">
        <f t="shared" si="22"/>
        <v>11</v>
      </c>
      <c r="B283" s="105" t="s">
        <v>270</v>
      </c>
      <c r="C283" s="65" t="s">
        <v>281</v>
      </c>
      <c r="D283" s="29" t="s">
        <v>9</v>
      </c>
      <c r="E283" s="30">
        <v>0.13725647046666667</v>
      </c>
      <c r="F283" s="116">
        <v>70</v>
      </c>
      <c r="G283" s="57">
        <f t="shared" si="21"/>
        <v>9.607952932666667</v>
      </c>
      <c r="H283" s="315"/>
      <c r="I283" s="315">
        <f t="shared" si="23"/>
        <v>0</v>
      </c>
      <c r="J283" s="48"/>
      <c r="K283" s="31"/>
      <c r="L283" s="19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</row>
    <row r="284" spans="1:166" ht="15.75">
      <c r="A284" s="47">
        <f t="shared" si="22"/>
        <v>12</v>
      </c>
      <c r="B284" s="105" t="s">
        <v>270</v>
      </c>
      <c r="C284" s="65" t="s">
        <v>282</v>
      </c>
      <c r="D284" s="29" t="s">
        <v>9</v>
      </c>
      <c r="E284" s="30">
        <v>0.13725647046666667</v>
      </c>
      <c r="F284" s="116">
        <v>30</v>
      </c>
      <c r="G284" s="57">
        <f t="shared" si="21"/>
        <v>4.117694114</v>
      </c>
      <c r="H284" s="315"/>
      <c r="I284" s="315">
        <f t="shared" si="23"/>
        <v>0</v>
      </c>
      <c r="J284" s="48"/>
      <c r="K284" s="31"/>
      <c r="L284" s="19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</row>
    <row r="285" spans="1:166" ht="15.75">
      <c r="A285" s="47">
        <f t="shared" si="22"/>
        <v>13</v>
      </c>
      <c r="B285" s="105" t="s">
        <v>270</v>
      </c>
      <c r="C285" s="65" t="s">
        <v>283</v>
      </c>
      <c r="D285" s="29" t="s">
        <v>9</v>
      </c>
      <c r="E285" s="30">
        <v>0.07739954057916666</v>
      </c>
      <c r="F285" s="116">
        <v>50</v>
      </c>
      <c r="G285" s="57">
        <f t="shared" si="21"/>
        <v>3.869977028958333</v>
      </c>
      <c r="H285" s="315"/>
      <c r="I285" s="315">
        <f t="shared" si="23"/>
        <v>0</v>
      </c>
      <c r="J285" s="48"/>
      <c r="K285" s="31"/>
      <c r="L285" s="19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</row>
    <row r="286" spans="1:166" ht="15.75">
      <c r="A286" s="47">
        <f t="shared" si="22"/>
        <v>14</v>
      </c>
      <c r="B286" s="105" t="s">
        <v>270</v>
      </c>
      <c r="C286" s="65" t="s">
        <v>285</v>
      </c>
      <c r="D286" s="29" t="s">
        <v>284</v>
      </c>
      <c r="E286" s="30">
        <v>0.0805610660225</v>
      </c>
      <c r="F286" s="116">
        <v>100</v>
      </c>
      <c r="G286" s="57">
        <f t="shared" si="21"/>
        <v>8.05610660225</v>
      </c>
      <c r="H286" s="315"/>
      <c r="I286" s="315">
        <f t="shared" si="23"/>
        <v>0</v>
      </c>
      <c r="J286" s="48"/>
      <c r="K286" s="31"/>
      <c r="L286" s="19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</row>
    <row r="287" spans="1:166" ht="16.5" thickBot="1">
      <c r="A287" s="135">
        <f t="shared" si="22"/>
        <v>15</v>
      </c>
      <c r="B287" s="120" t="s">
        <v>270</v>
      </c>
      <c r="C287" s="98" t="s">
        <v>286</v>
      </c>
      <c r="D287" s="36" t="s">
        <v>9</v>
      </c>
      <c r="E287" s="37">
        <v>0.29032056814999996</v>
      </c>
      <c r="F287" s="130">
        <v>50</v>
      </c>
      <c r="G287" s="61">
        <f t="shared" si="21"/>
        <v>14.516028407499999</v>
      </c>
      <c r="H287" s="313"/>
      <c r="I287" s="315">
        <f t="shared" si="23"/>
        <v>0</v>
      </c>
      <c r="J287" s="49"/>
      <c r="K287" s="38"/>
      <c r="L287" s="19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</row>
    <row r="288" spans="1:166" ht="16.5" thickBot="1">
      <c r="A288" s="44"/>
      <c r="B288" s="14" t="s">
        <v>287</v>
      </c>
      <c r="C288" s="40"/>
      <c r="D288" s="41"/>
      <c r="E288" s="162"/>
      <c r="F288" s="94"/>
      <c r="G288" s="97">
        <f>SUM(G273:G287)</f>
        <v>221.02243651937502</v>
      </c>
      <c r="H288" s="314"/>
      <c r="I288" s="314"/>
      <c r="J288" s="45" t="s">
        <v>11</v>
      </c>
      <c r="K288" s="46"/>
      <c r="L288" s="19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</row>
    <row r="289" spans="1:166" ht="16.5" thickBot="1">
      <c r="A289" s="44">
        <v>21</v>
      </c>
      <c r="B289" s="14" t="s">
        <v>288</v>
      </c>
      <c r="C289" s="15"/>
      <c r="D289" s="16"/>
      <c r="E289" s="162"/>
      <c r="F289" s="94"/>
      <c r="G289" s="95"/>
      <c r="H289" s="312"/>
      <c r="I289" s="312"/>
      <c r="J289" s="45"/>
      <c r="K289" s="46"/>
      <c r="L289" s="1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</row>
    <row r="290" spans="1:166" ht="16.5" thickBot="1">
      <c r="A290" s="153">
        <v>1</v>
      </c>
      <c r="B290" s="58" t="s">
        <v>288</v>
      </c>
      <c r="C290" s="59" t="s">
        <v>289</v>
      </c>
      <c r="D290" s="60" t="s">
        <v>290</v>
      </c>
      <c r="E290" s="92">
        <v>86.59090499999999</v>
      </c>
      <c r="F290" s="150">
        <v>60</v>
      </c>
      <c r="G290" s="61">
        <f>E290*F290</f>
        <v>5195.454299999999</v>
      </c>
      <c r="H290" s="313"/>
      <c r="I290" s="313">
        <f>E290*H290</f>
        <v>0</v>
      </c>
      <c r="J290" s="133"/>
      <c r="K290" s="93"/>
      <c r="L290" s="19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</row>
    <row r="291" spans="1:166" ht="31.5" thickBot="1">
      <c r="A291" s="44"/>
      <c r="B291" s="14" t="s">
        <v>291</v>
      </c>
      <c r="C291" s="40"/>
      <c r="D291" s="41"/>
      <c r="E291" s="162"/>
      <c r="F291" s="94"/>
      <c r="G291" s="97">
        <f>SUM(G290)</f>
        <v>5195.454299999999</v>
      </c>
      <c r="H291" s="314"/>
      <c r="I291" s="314"/>
      <c r="J291" s="53" t="s">
        <v>779</v>
      </c>
      <c r="K291" s="46"/>
      <c r="L291" s="19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</row>
    <row r="292" spans="1:166" ht="16.5" thickBot="1">
      <c r="A292" s="44">
        <v>22</v>
      </c>
      <c r="B292" s="14" t="s">
        <v>292</v>
      </c>
      <c r="C292" s="15"/>
      <c r="D292" s="16"/>
      <c r="E292" s="162"/>
      <c r="F292" s="94"/>
      <c r="G292" s="95"/>
      <c r="H292" s="312"/>
      <c r="I292" s="312"/>
      <c r="J292" s="45"/>
      <c r="K292" s="46"/>
      <c r="L292" s="19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</row>
    <row r="293" spans="1:166" ht="15.75">
      <c r="A293" s="64">
        <v>1</v>
      </c>
      <c r="B293" s="22" t="s">
        <v>292</v>
      </c>
      <c r="C293" s="23" t="s">
        <v>293</v>
      </c>
      <c r="D293" s="24" t="s">
        <v>290</v>
      </c>
      <c r="E293" s="25">
        <v>47.245908824999994</v>
      </c>
      <c r="F293" s="170">
        <v>1</v>
      </c>
      <c r="G293" s="57">
        <f aca="true" t="shared" si="24" ref="G293:G314">E293*F293</f>
        <v>47.245908824999994</v>
      </c>
      <c r="H293" s="315"/>
      <c r="I293" s="315">
        <f>E293*H293</f>
        <v>0</v>
      </c>
      <c r="J293" s="51"/>
      <c r="K293" s="26"/>
      <c r="L293" s="19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</row>
    <row r="294" spans="1:166" ht="15.75">
      <c r="A294" s="47">
        <f aca="true" t="shared" si="25" ref="A294:A314">A293+1</f>
        <v>2</v>
      </c>
      <c r="B294" s="27" t="s">
        <v>292</v>
      </c>
      <c r="C294" s="28" t="s">
        <v>294</v>
      </c>
      <c r="D294" s="29" t="s">
        <v>290</v>
      </c>
      <c r="E294" s="30">
        <v>47.315902764</v>
      </c>
      <c r="F294" s="171">
        <v>0.4</v>
      </c>
      <c r="G294" s="57">
        <f t="shared" si="24"/>
        <v>18.9263611056</v>
      </c>
      <c r="H294" s="315"/>
      <c r="I294" s="315">
        <f aca="true" t="shared" si="26" ref="I294:I314">E294*H294</f>
        <v>0</v>
      </c>
      <c r="J294" s="48"/>
      <c r="K294" s="31"/>
      <c r="L294" s="19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</row>
    <row r="295" spans="1:166" ht="15.75">
      <c r="A295" s="47">
        <f t="shared" si="25"/>
        <v>3</v>
      </c>
      <c r="B295" s="27" t="s">
        <v>292</v>
      </c>
      <c r="C295" s="28" t="s">
        <v>295</v>
      </c>
      <c r="D295" s="29" t="s">
        <v>290</v>
      </c>
      <c r="E295" s="30">
        <v>50.278979514999996</v>
      </c>
      <c r="F295" s="171">
        <v>3.5</v>
      </c>
      <c r="G295" s="57">
        <f t="shared" si="24"/>
        <v>175.97642830249998</v>
      </c>
      <c r="H295" s="315"/>
      <c r="I295" s="315">
        <f t="shared" si="26"/>
        <v>0</v>
      </c>
      <c r="J295" s="48"/>
      <c r="K295" s="31"/>
      <c r="L295" s="19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</row>
    <row r="296" spans="1:12" ht="15.75">
      <c r="A296" s="47">
        <f t="shared" si="25"/>
        <v>4</v>
      </c>
      <c r="B296" s="27" t="s">
        <v>292</v>
      </c>
      <c r="C296" s="28" t="s">
        <v>296</v>
      </c>
      <c r="D296" s="29" t="s">
        <v>290</v>
      </c>
      <c r="E296" s="30">
        <v>50.95558759199999</v>
      </c>
      <c r="F296" s="171">
        <v>0.5</v>
      </c>
      <c r="G296" s="57">
        <f t="shared" si="24"/>
        <v>25.477793795999997</v>
      </c>
      <c r="H296" s="315"/>
      <c r="I296" s="315">
        <f t="shared" si="26"/>
        <v>0</v>
      </c>
      <c r="J296" s="48"/>
      <c r="K296" s="31"/>
      <c r="L296" s="19"/>
    </row>
    <row r="297" spans="1:12" ht="15.75">
      <c r="A297" s="47">
        <f t="shared" si="25"/>
        <v>5</v>
      </c>
      <c r="B297" s="27" t="s">
        <v>292</v>
      </c>
      <c r="C297" s="28" t="s">
        <v>297</v>
      </c>
      <c r="D297" s="29" t="s">
        <v>290</v>
      </c>
      <c r="E297" s="30">
        <v>46.13767145749999</v>
      </c>
      <c r="F297" s="171">
        <v>3.37</v>
      </c>
      <c r="G297" s="57">
        <f t="shared" si="24"/>
        <v>155.48395281177497</v>
      </c>
      <c r="H297" s="315"/>
      <c r="I297" s="315">
        <f t="shared" si="26"/>
        <v>0</v>
      </c>
      <c r="J297" s="48"/>
      <c r="K297" s="31"/>
      <c r="L297" s="19"/>
    </row>
    <row r="298" spans="1:12" ht="15.75">
      <c r="A298" s="47">
        <f t="shared" si="25"/>
        <v>6</v>
      </c>
      <c r="B298" s="27" t="s">
        <v>292</v>
      </c>
      <c r="C298" s="28" t="s">
        <v>298</v>
      </c>
      <c r="D298" s="29" t="s">
        <v>290</v>
      </c>
      <c r="E298" s="30">
        <v>48.43580578799999</v>
      </c>
      <c r="F298" s="171">
        <v>0.8</v>
      </c>
      <c r="G298" s="57">
        <f t="shared" si="24"/>
        <v>38.748644630399994</v>
      </c>
      <c r="H298" s="315"/>
      <c r="I298" s="315">
        <f t="shared" si="26"/>
        <v>0</v>
      </c>
      <c r="J298" s="48"/>
      <c r="K298" s="31"/>
      <c r="L298" s="19"/>
    </row>
    <row r="299" spans="1:12" ht="15.75">
      <c r="A299" s="47">
        <f t="shared" si="25"/>
        <v>7</v>
      </c>
      <c r="B299" s="27" t="s">
        <v>292</v>
      </c>
      <c r="C299" s="28" t="s">
        <v>299</v>
      </c>
      <c r="D299" s="29" t="s">
        <v>290</v>
      </c>
      <c r="E299" s="30">
        <v>47.619209833</v>
      </c>
      <c r="F299" s="171">
        <v>0.3</v>
      </c>
      <c r="G299" s="57">
        <f t="shared" si="24"/>
        <v>14.285762949899999</v>
      </c>
      <c r="H299" s="315"/>
      <c r="I299" s="315">
        <f t="shared" si="26"/>
        <v>0</v>
      </c>
      <c r="J299" s="48"/>
      <c r="K299" s="31"/>
      <c r="L299" s="19"/>
    </row>
    <row r="300" spans="1:12" ht="15.75">
      <c r="A300" s="47">
        <f t="shared" si="25"/>
        <v>8</v>
      </c>
      <c r="B300" s="27" t="s">
        <v>292</v>
      </c>
      <c r="C300" s="28" t="s">
        <v>300</v>
      </c>
      <c r="D300" s="29" t="s">
        <v>290</v>
      </c>
      <c r="E300" s="30">
        <v>48.0275078105</v>
      </c>
      <c r="F300" s="171">
        <v>0.5</v>
      </c>
      <c r="G300" s="57">
        <f t="shared" si="24"/>
        <v>24.01375390525</v>
      </c>
      <c r="H300" s="315"/>
      <c r="I300" s="315">
        <f t="shared" si="26"/>
        <v>0</v>
      </c>
      <c r="J300" s="48"/>
      <c r="K300" s="31"/>
      <c r="L300" s="19"/>
    </row>
    <row r="301" spans="1:12" ht="15.75">
      <c r="A301" s="47">
        <f t="shared" si="25"/>
        <v>9</v>
      </c>
      <c r="B301" s="27" t="s">
        <v>292</v>
      </c>
      <c r="C301" s="28" t="s">
        <v>301</v>
      </c>
      <c r="D301" s="29" t="s">
        <v>45</v>
      </c>
      <c r="E301" s="30">
        <v>0.09084969562076427</v>
      </c>
      <c r="F301" s="171">
        <v>0.2</v>
      </c>
      <c r="G301" s="57">
        <f t="shared" si="24"/>
        <v>0.018169939124152854</v>
      </c>
      <c r="H301" s="315"/>
      <c r="I301" s="315">
        <f t="shared" si="26"/>
        <v>0</v>
      </c>
      <c r="J301" s="48"/>
      <c r="K301" s="31"/>
      <c r="L301" s="19"/>
    </row>
    <row r="302" spans="1:12" ht="15.75">
      <c r="A302" s="47">
        <f t="shared" si="25"/>
        <v>10</v>
      </c>
      <c r="B302" s="27" t="s">
        <v>292</v>
      </c>
      <c r="C302" s="28" t="s">
        <v>302</v>
      </c>
      <c r="D302" s="29" t="s">
        <v>290</v>
      </c>
      <c r="E302" s="30">
        <v>49.67236537699999</v>
      </c>
      <c r="F302" s="171">
        <v>0.12</v>
      </c>
      <c r="G302" s="57">
        <f t="shared" si="24"/>
        <v>5.960683845239998</v>
      </c>
      <c r="H302" s="315"/>
      <c r="I302" s="315">
        <f t="shared" si="26"/>
        <v>0</v>
      </c>
      <c r="J302" s="48"/>
      <c r="K302" s="31"/>
      <c r="L302" s="19"/>
    </row>
    <row r="303" spans="1:12" ht="30.75">
      <c r="A303" s="47">
        <f t="shared" si="25"/>
        <v>11</v>
      </c>
      <c r="B303" s="27" t="s">
        <v>292</v>
      </c>
      <c r="C303" s="28" t="s">
        <v>303</v>
      </c>
      <c r="D303" s="29" t="s">
        <v>304</v>
      </c>
      <c r="E303" s="30">
        <v>0.1049909085</v>
      </c>
      <c r="F303" s="171">
        <v>600</v>
      </c>
      <c r="G303" s="57">
        <f t="shared" si="24"/>
        <v>62.994545099999996</v>
      </c>
      <c r="H303" s="315"/>
      <c r="I303" s="315">
        <f t="shared" si="26"/>
        <v>0</v>
      </c>
      <c r="J303" s="48"/>
      <c r="K303" s="31"/>
      <c r="L303" s="19"/>
    </row>
    <row r="304" spans="1:12" ht="30.75">
      <c r="A304" s="47">
        <f t="shared" si="25"/>
        <v>12</v>
      </c>
      <c r="B304" s="27" t="s">
        <v>292</v>
      </c>
      <c r="C304" s="28" t="s">
        <v>305</v>
      </c>
      <c r="D304" s="29" t="s">
        <v>290</v>
      </c>
      <c r="E304" s="30">
        <v>54.466950198499994</v>
      </c>
      <c r="F304" s="171">
        <v>3</v>
      </c>
      <c r="G304" s="57">
        <f t="shared" si="24"/>
        <v>163.40085059549997</v>
      </c>
      <c r="H304" s="315"/>
      <c r="I304" s="315">
        <f t="shared" si="26"/>
        <v>0</v>
      </c>
      <c r="J304" s="48"/>
      <c r="K304" s="31"/>
      <c r="L304" s="19"/>
    </row>
    <row r="305" spans="1:12" ht="30.75">
      <c r="A305" s="47">
        <f t="shared" si="25"/>
        <v>13</v>
      </c>
      <c r="B305" s="27" t="s">
        <v>292</v>
      </c>
      <c r="C305" s="28" t="s">
        <v>306</v>
      </c>
      <c r="D305" s="29" t="s">
        <v>290</v>
      </c>
      <c r="E305" s="30">
        <v>53.452038083</v>
      </c>
      <c r="F305" s="171">
        <v>0.8</v>
      </c>
      <c r="G305" s="57">
        <f t="shared" si="24"/>
        <v>42.7616304664</v>
      </c>
      <c r="H305" s="315"/>
      <c r="I305" s="315">
        <f t="shared" si="26"/>
        <v>0</v>
      </c>
      <c r="J305" s="48"/>
      <c r="K305" s="31"/>
      <c r="L305" s="19"/>
    </row>
    <row r="306" spans="1:12" ht="15.75">
      <c r="A306" s="47">
        <f t="shared" si="25"/>
        <v>14</v>
      </c>
      <c r="B306" s="27" t="s">
        <v>292</v>
      </c>
      <c r="C306" s="28" t="s">
        <v>307</v>
      </c>
      <c r="D306" s="29" t="s">
        <v>290</v>
      </c>
      <c r="E306" s="30">
        <v>50.815599714</v>
      </c>
      <c r="F306" s="171">
        <v>0.172</v>
      </c>
      <c r="G306" s="57">
        <f t="shared" si="24"/>
        <v>8.740283150807999</v>
      </c>
      <c r="H306" s="315"/>
      <c r="I306" s="315">
        <f t="shared" si="26"/>
        <v>0</v>
      </c>
      <c r="J306" s="48"/>
      <c r="K306" s="31"/>
      <c r="L306" s="19"/>
    </row>
    <row r="307" spans="1:12" ht="15.75">
      <c r="A307" s="47">
        <f t="shared" si="25"/>
        <v>15</v>
      </c>
      <c r="B307" s="27" t="s">
        <v>292</v>
      </c>
      <c r="C307" s="28" t="s">
        <v>308</v>
      </c>
      <c r="D307" s="29" t="s">
        <v>290</v>
      </c>
      <c r="E307" s="30">
        <v>50.16232295</v>
      </c>
      <c r="F307" s="171">
        <v>2.599</v>
      </c>
      <c r="G307" s="57">
        <f t="shared" si="24"/>
        <v>130.37187734705</v>
      </c>
      <c r="H307" s="315"/>
      <c r="I307" s="315">
        <f t="shared" si="26"/>
        <v>0</v>
      </c>
      <c r="J307" s="48"/>
      <c r="K307" s="31"/>
      <c r="L307" s="19"/>
    </row>
    <row r="308" spans="1:166" s="33" customFormat="1" ht="15.75">
      <c r="A308" s="47">
        <f t="shared" si="25"/>
        <v>16</v>
      </c>
      <c r="B308" s="27" t="s">
        <v>292</v>
      </c>
      <c r="C308" s="28" t="s">
        <v>309</v>
      </c>
      <c r="D308" s="29" t="s">
        <v>290</v>
      </c>
      <c r="E308" s="30">
        <v>50.5006269885</v>
      </c>
      <c r="F308" s="171">
        <v>0.3</v>
      </c>
      <c r="G308" s="57">
        <f t="shared" si="24"/>
        <v>15.15018809655</v>
      </c>
      <c r="H308" s="315"/>
      <c r="I308" s="315">
        <f t="shared" si="26"/>
        <v>0</v>
      </c>
      <c r="J308" s="48"/>
      <c r="K308" s="31"/>
      <c r="L308" s="19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  <c r="DG308" s="7"/>
      <c r="DH308" s="7"/>
      <c r="DI308" s="7"/>
      <c r="DJ308" s="7"/>
      <c r="DK308" s="7"/>
      <c r="DL308" s="7"/>
      <c r="DM308" s="7"/>
      <c r="DN308" s="7"/>
      <c r="DO308" s="7"/>
      <c r="DP308" s="7"/>
      <c r="DQ308" s="7"/>
      <c r="DR308" s="7"/>
      <c r="DS308" s="7"/>
      <c r="DT308" s="7"/>
      <c r="DU308" s="7"/>
      <c r="DV308" s="7"/>
      <c r="DW308" s="7"/>
      <c r="DX308" s="7"/>
      <c r="DY308" s="7"/>
      <c r="DZ308" s="7"/>
      <c r="EA308" s="7"/>
      <c r="EB308" s="7"/>
      <c r="EC308" s="7"/>
      <c r="ED308" s="7"/>
      <c r="EE308" s="7"/>
      <c r="EF308" s="7"/>
      <c r="EG308" s="7"/>
      <c r="EH308" s="7"/>
      <c r="EI308" s="7"/>
      <c r="EJ308" s="7"/>
      <c r="EK308" s="7"/>
      <c r="EL308" s="7"/>
      <c r="EM308" s="7"/>
      <c r="EN308" s="7"/>
      <c r="EO308" s="7"/>
      <c r="EP308" s="7"/>
      <c r="EQ308" s="7"/>
      <c r="ER308" s="7"/>
      <c r="ES308" s="7"/>
      <c r="ET308" s="7"/>
      <c r="EU308" s="7"/>
      <c r="EV308" s="7"/>
      <c r="EW308" s="7"/>
      <c r="EX308" s="7"/>
      <c r="EY308" s="7"/>
      <c r="EZ308" s="7"/>
      <c r="FA308" s="7"/>
      <c r="FB308" s="7"/>
      <c r="FC308" s="7"/>
      <c r="FD308" s="7"/>
      <c r="FE308" s="7"/>
      <c r="FF308" s="7"/>
      <c r="FG308" s="7"/>
      <c r="FH308" s="7"/>
      <c r="FI308" s="7"/>
      <c r="FJ308" s="7"/>
    </row>
    <row r="309" spans="1:12" ht="15.75">
      <c r="A309" s="47">
        <f t="shared" si="25"/>
        <v>17</v>
      </c>
      <c r="B309" s="27" t="s">
        <v>292</v>
      </c>
      <c r="C309" s="28" t="s">
        <v>310</v>
      </c>
      <c r="D309" s="29" t="s">
        <v>290</v>
      </c>
      <c r="E309" s="30">
        <v>50.5006269885</v>
      </c>
      <c r="F309" s="171">
        <v>0.864</v>
      </c>
      <c r="G309" s="57">
        <f t="shared" si="24"/>
        <v>43.632541718064004</v>
      </c>
      <c r="H309" s="315"/>
      <c r="I309" s="315">
        <f t="shared" si="26"/>
        <v>0</v>
      </c>
      <c r="J309" s="48"/>
      <c r="K309" s="31"/>
      <c r="L309" s="19"/>
    </row>
    <row r="310" spans="1:12" ht="15.75">
      <c r="A310" s="47">
        <f t="shared" si="25"/>
        <v>18</v>
      </c>
      <c r="B310" s="27" t="s">
        <v>292</v>
      </c>
      <c r="C310" s="28" t="s">
        <v>311</v>
      </c>
      <c r="D310" s="29" t="s">
        <v>290</v>
      </c>
      <c r="E310" s="30">
        <v>50.582286583999995</v>
      </c>
      <c r="F310" s="171"/>
      <c r="G310" s="57">
        <f t="shared" si="24"/>
        <v>0</v>
      </c>
      <c r="H310" s="315"/>
      <c r="I310" s="315">
        <f t="shared" si="26"/>
        <v>0</v>
      </c>
      <c r="J310" s="48"/>
      <c r="K310" s="31"/>
      <c r="L310" s="19"/>
    </row>
    <row r="311" spans="1:12" ht="15.75">
      <c r="A311" s="47">
        <f t="shared" si="25"/>
        <v>19</v>
      </c>
      <c r="B311" s="27" t="s">
        <v>292</v>
      </c>
      <c r="C311" s="28" t="s">
        <v>312</v>
      </c>
      <c r="D311" s="29" t="s">
        <v>290</v>
      </c>
      <c r="E311" s="30">
        <v>49.92900981999999</v>
      </c>
      <c r="F311" s="171">
        <v>0.648</v>
      </c>
      <c r="G311" s="57">
        <f t="shared" si="24"/>
        <v>32.35399836335999</v>
      </c>
      <c r="H311" s="315"/>
      <c r="I311" s="315">
        <f t="shared" si="26"/>
        <v>0</v>
      </c>
      <c r="J311" s="48"/>
      <c r="K311" s="31"/>
      <c r="L311" s="19"/>
    </row>
    <row r="312" spans="1:12" ht="15.75">
      <c r="A312" s="47">
        <f t="shared" si="25"/>
        <v>20</v>
      </c>
      <c r="B312" s="27" t="s">
        <v>292</v>
      </c>
      <c r="C312" s="28" t="s">
        <v>313</v>
      </c>
      <c r="D312" s="29" t="s">
        <v>290</v>
      </c>
      <c r="E312" s="30">
        <v>49.80068759849999</v>
      </c>
      <c r="F312" s="171">
        <v>0.2</v>
      </c>
      <c r="G312" s="57">
        <f t="shared" si="24"/>
        <v>9.960137519699998</v>
      </c>
      <c r="H312" s="315"/>
      <c r="I312" s="315">
        <f t="shared" si="26"/>
        <v>0</v>
      </c>
      <c r="J312" s="48"/>
      <c r="K312" s="31"/>
      <c r="L312" s="19"/>
    </row>
    <row r="313" spans="1:12" ht="15.75">
      <c r="A313" s="47">
        <f t="shared" si="25"/>
        <v>21</v>
      </c>
      <c r="B313" s="27" t="s">
        <v>292</v>
      </c>
      <c r="C313" s="28" t="s">
        <v>314</v>
      </c>
      <c r="D313" s="29" t="s">
        <v>290</v>
      </c>
      <c r="E313" s="30">
        <v>48.995757299999994</v>
      </c>
      <c r="F313" s="171">
        <v>0.2</v>
      </c>
      <c r="G313" s="57">
        <f t="shared" si="24"/>
        <v>9.79915146</v>
      </c>
      <c r="H313" s="315"/>
      <c r="I313" s="315">
        <f t="shared" si="26"/>
        <v>0</v>
      </c>
      <c r="J313" s="48"/>
      <c r="K313" s="31"/>
      <c r="L313" s="19"/>
    </row>
    <row r="314" spans="1:12" ht="16.5" thickBot="1">
      <c r="A314" s="135">
        <f t="shared" si="25"/>
        <v>22</v>
      </c>
      <c r="B314" s="34" t="s">
        <v>292</v>
      </c>
      <c r="C314" s="35" t="s">
        <v>315</v>
      </c>
      <c r="D314" s="36" t="s">
        <v>290</v>
      </c>
      <c r="E314" s="30">
        <v>48.995757299999994</v>
      </c>
      <c r="F314" s="172">
        <v>0.2</v>
      </c>
      <c r="G314" s="57">
        <f t="shared" si="24"/>
        <v>9.79915146</v>
      </c>
      <c r="H314" s="313"/>
      <c r="I314" s="315">
        <f t="shared" si="26"/>
        <v>0</v>
      </c>
      <c r="J314" s="49"/>
      <c r="K314" s="38"/>
      <c r="L314" s="19"/>
    </row>
    <row r="315" spans="1:12" ht="16.5" thickBot="1">
      <c r="A315" s="44"/>
      <c r="B315" s="14" t="s">
        <v>316</v>
      </c>
      <c r="C315" s="40"/>
      <c r="D315" s="41"/>
      <c r="E315" s="162"/>
      <c r="F315" s="94"/>
      <c r="G315" s="97">
        <f>SUM(G293:G314)</f>
        <v>1035.101815388221</v>
      </c>
      <c r="H315" s="314"/>
      <c r="I315" s="314"/>
      <c r="J315" s="45" t="s">
        <v>11</v>
      </c>
      <c r="K315" s="46"/>
      <c r="L315" s="19"/>
    </row>
    <row r="316" spans="1:12" ht="16.5" thickBot="1">
      <c r="A316" s="44">
        <v>23</v>
      </c>
      <c r="B316" s="14" t="s">
        <v>319</v>
      </c>
      <c r="C316" s="15"/>
      <c r="D316" s="16"/>
      <c r="E316" s="162"/>
      <c r="F316" s="94"/>
      <c r="G316" s="95"/>
      <c r="H316" s="312"/>
      <c r="I316" s="312"/>
      <c r="J316" s="45"/>
      <c r="K316" s="46"/>
      <c r="L316" s="19"/>
    </row>
    <row r="317" spans="1:12" ht="45.75">
      <c r="A317" s="225">
        <v>1</v>
      </c>
      <c r="B317" s="96" t="s">
        <v>320</v>
      </c>
      <c r="C317" s="117" t="s">
        <v>497</v>
      </c>
      <c r="D317" s="24" t="s">
        <v>8</v>
      </c>
      <c r="E317" s="25">
        <v>51.12682324875</v>
      </c>
      <c r="F317" s="127">
        <v>10</v>
      </c>
      <c r="G317" s="57">
        <f>E317*F317</f>
        <v>511.2682324875</v>
      </c>
      <c r="H317" s="315"/>
      <c r="I317" s="315">
        <f>E317*H317</f>
        <v>0</v>
      </c>
      <c r="J317" s="51"/>
      <c r="K317" s="26"/>
      <c r="L317" s="19"/>
    </row>
    <row r="318" spans="1:12" ht="47.25" customHeight="1">
      <c r="A318" s="227">
        <f>A317+1</f>
        <v>2</v>
      </c>
      <c r="B318" s="208" t="s">
        <v>320</v>
      </c>
      <c r="C318" s="65" t="s">
        <v>498</v>
      </c>
      <c r="D318" s="29" t="s">
        <v>8</v>
      </c>
      <c r="E318" s="30">
        <v>51.12682324875</v>
      </c>
      <c r="F318" s="116">
        <v>10</v>
      </c>
      <c r="G318" s="57">
        <f>E318*F318</f>
        <v>511.2682324875</v>
      </c>
      <c r="H318" s="315"/>
      <c r="I318" s="315">
        <f>E318*H318</f>
        <v>0</v>
      </c>
      <c r="J318" s="48"/>
      <c r="K318" s="31"/>
      <c r="L318" s="19"/>
    </row>
    <row r="319" spans="1:12" ht="51" customHeight="1" thickBot="1">
      <c r="A319" s="226">
        <v>3</v>
      </c>
      <c r="B319" s="207" t="s">
        <v>499</v>
      </c>
      <c r="C319" s="120" t="s">
        <v>500</v>
      </c>
      <c r="D319" s="36" t="s">
        <v>8</v>
      </c>
      <c r="E319" s="37">
        <v>8.558581</v>
      </c>
      <c r="F319" s="130">
        <v>20</v>
      </c>
      <c r="G319" s="57">
        <f>E319*F319</f>
        <v>171.17162000000002</v>
      </c>
      <c r="H319" s="313"/>
      <c r="I319" s="315">
        <f>E319*H319</f>
        <v>0</v>
      </c>
      <c r="J319" s="49"/>
      <c r="K319" s="38"/>
      <c r="L319" s="19"/>
    </row>
    <row r="320" spans="1:12" ht="16.5" thickBot="1">
      <c r="A320" s="44"/>
      <c r="B320" s="14" t="s">
        <v>321</v>
      </c>
      <c r="C320" s="40"/>
      <c r="D320" s="41"/>
      <c r="E320" s="162"/>
      <c r="F320" s="94"/>
      <c r="G320" s="97">
        <f>SUM(G317:G319)</f>
        <v>1193.708084975</v>
      </c>
      <c r="H320" s="314"/>
      <c r="I320" s="314"/>
      <c r="J320" s="45" t="s">
        <v>11</v>
      </c>
      <c r="K320" s="46"/>
      <c r="L320" s="19"/>
    </row>
    <row r="321" spans="1:12" ht="16.5" thickBot="1">
      <c r="A321" s="44">
        <v>24</v>
      </c>
      <c r="B321" s="14" t="s">
        <v>322</v>
      </c>
      <c r="C321" s="15"/>
      <c r="D321" s="16"/>
      <c r="E321" s="162"/>
      <c r="F321" s="94"/>
      <c r="G321" s="95"/>
      <c r="H321" s="312"/>
      <c r="I321" s="312"/>
      <c r="J321" s="45"/>
      <c r="K321" s="46"/>
      <c r="L321" s="19"/>
    </row>
    <row r="322" spans="1:12" ht="15.75">
      <c r="A322" s="64">
        <v>1</v>
      </c>
      <c r="B322" s="131" t="s">
        <v>323</v>
      </c>
      <c r="C322" s="117" t="s">
        <v>324</v>
      </c>
      <c r="D322" s="24" t="s">
        <v>8</v>
      </c>
      <c r="E322" s="25">
        <v>1.117934521965</v>
      </c>
      <c r="F322" s="127">
        <v>111</v>
      </c>
      <c r="G322" s="57">
        <f>E322*F322</f>
        <v>124.09073193811501</v>
      </c>
      <c r="H322" s="315"/>
      <c r="I322" s="315">
        <f>E322*H322</f>
        <v>0</v>
      </c>
      <c r="J322" s="51"/>
      <c r="K322" s="26"/>
      <c r="L322" s="19"/>
    </row>
    <row r="323" spans="1:12" ht="15.75">
      <c r="A323" s="47">
        <f>A322+1</f>
        <v>2</v>
      </c>
      <c r="B323" s="105" t="s">
        <v>323</v>
      </c>
      <c r="C323" s="65" t="s">
        <v>325</v>
      </c>
      <c r="D323" s="29" t="s">
        <v>8</v>
      </c>
      <c r="E323" s="30">
        <v>1.117934521965</v>
      </c>
      <c r="F323" s="116">
        <v>50</v>
      </c>
      <c r="G323" s="57">
        <f>E323*F323</f>
        <v>55.89672609825001</v>
      </c>
      <c r="H323" s="315"/>
      <c r="I323" s="315">
        <f>E323*H323</f>
        <v>0</v>
      </c>
      <c r="J323" s="48"/>
      <c r="K323" s="31"/>
      <c r="L323" s="19"/>
    </row>
    <row r="324" spans="1:12" ht="15.75">
      <c r="A324" s="47">
        <f>A323+1</f>
        <v>3</v>
      </c>
      <c r="B324" s="105" t="s">
        <v>326</v>
      </c>
      <c r="C324" s="65" t="s">
        <v>327</v>
      </c>
      <c r="D324" s="29" t="s">
        <v>8</v>
      </c>
      <c r="E324" s="30">
        <v>3.51268314912</v>
      </c>
      <c r="F324" s="116">
        <v>369</v>
      </c>
      <c r="G324" s="57">
        <f>E324*F324</f>
        <v>1296.18008202528</v>
      </c>
      <c r="H324" s="315"/>
      <c r="I324" s="315">
        <f>E324*H324</f>
        <v>0</v>
      </c>
      <c r="J324" s="48"/>
      <c r="K324" s="31"/>
      <c r="L324" s="19"/>
    </row>
    <row r="325" spans="1:12" ht="15.75">
      <c r="A325" s="47">
        <f>A324+1</f>
        <v>4</v>
      </c>
      <c r="B325" s="105" t="s">
        <v>328</v>
      </c>
      <c r="C325" s="65" t="s">
        <v>329</v>
      </c>
      <c r="D325" s="29" t="s">
        <v>8</v>
      </c>
      <c r="E325" s="30">
        <v>8.22707369136</v>
      </c>
      <c r="F325" s="116">
        <v>300</v>
      </c>
      <c r="G325" s="57">
        <f>E325*F325</f>
        <v>2468.122107408</v>
      </c>
      <c r="H325" s="315"/>
      <c r="I325" s="315">
        <f>E325*H325</f>
        <v>0</v>
      </c>
      <c r="J325" s="48"/>
      <c r="K325" s="31"/>
      <c r="L325" s="19"/>
    </row>
    <row r="326" spans="1:12" ht="16.5" thickBot="1">
      <c r="A326" s="135">
        <f>A325+1</f>
        <v>5</v>
      </c>
      <c r="B326" s="120" t="s">
        <v>328</v>
      </c>
      <c r="C326" s="98" t="s">
        <v>330</v>
      </c>
      <c r="D326" s="36" t="s">
        <v>8</v>
      </c>
      <c r="E326" s="37">
        <v>9.619436584349998</v>
      </c>
      <c r="F326" s="130">
        <v>150</v>
      </c>
      <c r="G326" s="57">
        <f>E326*F326</f>
        <v>1442.9154876524997</v>
      </c>
      <c r="H326" s="313"/>
      <c r="I326" s="315">
        <f>E326*H326</f>
        <v>0</v>
      </c>
      <c r="J326" s="49"/>
      <c r="K326" s="38"/>
      <c r="L326" s="19"/>
    </row>
    <row r="327" spans="1:12" ht="31.5" thickBot="1">
      <c r="A327" s="44"/>
      <c r="B327" s="14" t="s">
        <v>331</v>
      </c>
      <c r="C327" s="40"/>
      <c r="D327" s="41"/>
      <c r="E327" s="162"/>
      <c r="F327" s="94"/>
      <c r="G327" s="97">
        <f>SUM(G322:G326)</f>
        <v>5387.205135122144</v>
      </c>
      <c r="H327" s="314"/>
      <c r="I327" s="314"/>
      <c r="J327" s="53" t="s">
        <v>779</v>
      </c>
      <c r="K327" s="46"/>
      <c r="L327" s="19"/>
    </row>
    <row r="328" spans="1:12" ht="16.5" thickBot="1">
      <c r="A328" s="44">
        <v>25</v>
      </c>
      <c r="B328" s="14" t="s">
        <v>332</v>
      </c>
      <c r="C328" s="15"/>
      <c r="D328" s="16"/>
      <c r="E328" s="162"/>
      <c r="F328" s="94"/>
      <c r="G328" s="95"/>
      <c r="H328" s="312"/>
      <c r="I328" s="312"/>
      <c r="J328" s="45"/>
      <c r="K328" s="46"/>
      <c r="L328" s="19"/>
    </row>
    <row r="329" spans="1:12" ht="15.75">
      <c r="A329" s="64">
        <v>1</v>
      </c>
      <c r="B329" s="22" t="s">
        <v>334</v>
      </c>
      <c r="C329" s="23" t="s">
        <v>336</v>
      </c>
      <c r="D329" s="24" t="s">
        <v>251</v>
      </c>
      <c r="E329" s="25">
        <v>55.535103029298</v>
      </c>
      <c r="F329" s="127">
        <v>2</v>
      </c>
      <c r="G329" s="57">
        <f>E329*F329</f>
        <v>111.070206058596</v>
      </c>
      <c r="H329" s="315"/>
      <c r="I329" s="315">
        <f>E329*H329</f>
        <v>0</v>
      </c>
      <c r="J329" s="51"/>
      <c r="K329" s="26"/>
      <c r="L329" s="19"/>
    </row>
    <row r="330" spans="1:12" ht="16.5" thickBot="1">
      <c r="A330" s="135">
        <f>A329+1</f>
        <v>2</v>
      </c>
      <c r="B330" s="34" t="s">
        <v>334</v>
      </c>
      <c r="C330" s="35" t="s">
        <v>335</v>
      </c>
      <c r="D330" s="36" t="s">
        <v>251</v>
      </c>
      <c r="E330" s="37">
        <v>53.337961817216545</v>
      </c>
      <c r="F330" s="130">
        <v>1.115</v>
      </c>
      <c r="G330" s="57">
        <f>E330*F330</f>
        <v>59.47182742619645</v>
      </c>
      <c r="H330" s="313"/>
      <c r="I330" s="315">
        <f>E330*H330</f>
        <v>0</v>
      </c>
      <c r="J330" s="49"/>
      <c r="K330" s="38"/>
      <c r="L330" s="19"/>
    </row>
    <row r="331" spans="1:166" ht="16.5" thickBot="1">
      <c r="A331" s="44"/>
      <c r="B331" s="14" t="s">
        <v>337</v>
      </c>
      <c r="C331" s="40"/>
      <c r="D331" s="41"/>
      <c r="E331" s="162"/>
      <c r="F331" s="94"/>
      <c r="G331" s="97">
        <f>SUM(G329:G330)</f>
        <v>170.54203348479246</v>
      </c>
      <c r="H331" s="314"/>
      <c r="I331" s="314"/>
      <c r="J331" s="45" t="s">
        <v>11</v>
      </c>
      <c r="K331" s="46"/>
      <c r="L331" s="19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</row>
    <row r="332" spans="1:166" ht="16.5" thickBot="1">
      <c r="A332" s="44">
        <v>26</v>
      </c>
      <c r="B332" s="14" t="s">
        <v>338</v>
      </c>
      <c r="C332" s="15"/>
      <c r="D332" s="16"/>
      <c r="E332" s="162"/>
      <c r="F332" s="94"/>
      <c r="G332" s="95"/>
      <c r="H332" s="312"/>
      <c r="I332" s="312"/>
      <c r="J332" s="45"/>
      <c r="K332" s="46"/>
      <c r="L332" s="19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</row>
    <row r="333" spans="1:166" ht="15.75">
      <c r="A333" s="64">
        <v>1</v>
      </c>
      <c r="B333" s="22" t="s">
        <v>339</v>
      </c>
      <c r="C333" s="23" t="s">
        <v>340</v>
      </c>
      <c r="D333" s="24" t="s">
        <v>8</v>
      </c>
      <c r="E333" s="25">
        <v>1.0529084898</v>
      </c>
      <c r="F333" s="127">
        <v>100</v>
      </c>
      <c r="G333" s="57">
        <f>E333*F333</f>
        <v>105.29084898</v>
      </c>
      <c r="H333" s="323">
        <v>80</v>
      </c>
      <c r="I333" s="315">
        <f>E333*H333</f>
        <v>84.232679184</v>
      </c>
      <c r="J333" s="51"/>
      <c r="K333" s="26"/>
      <c r="L333" s="19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</row>
    <row r="334" spans="1:166" ht="16.5" thickBot="1">
      <c r="A334" s="135">
        <v>2</v>
      </c>
      <c r="B334" s="34" t="s">
        <v>339</v>
      </c>
      <c r="C334" s="35" t="s">
        <v>341</v>
      </c>
      <c r="D334" s="36" t="s">
        <v>8</v>
      </c>
      <c r="E334" s="37">
        <v>1.5208678186000002</v>
      </c>
      <c r="F334" s="130">
        <v>158</v>
      </c>
      <c r="G334" s="57">
        <f>E334*F334</f>
        <v>240.29711533880004</v>
      </c>
      <c r="H334" s="313"/>
      <c r="I334" s="315">
        <f>E334*H334</f>
        <v>0</v>
      </c>
      <c r="J334" s="49"/>
      <c r="K334" s="38"/>
      <c r="L334" s="19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</row>
    <row r="335" spans="1:166" ht="16.5" thickBot="1">
      <c r="A335" s="44"/>
      <c r="B335" s="14" t="s">
        <v>342</v>
      </c>
      <c r="C335" s="40"/>
      <c r="D335" s="41"/>
      <c r="E335" s="162"/>
      <c r="F335" s="94"/>
      <c r="G335" s="97">
        <f>SUM(G333:G334)</f>
        <v>345.58796431880006</v>
      </c>
      <c r="H335" s="314"/>
      <c r="I335" s="314">
        <f>SUM(I333:I334)</f>
        <v>84.232679184</v>
      </c>
      <c r="J335" s="45" t="s">
        <v>11</v>
      </c>
      <c r="K335" s="46"/>
      <c r="L335" s="19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</row>
    <row r="336" spans="1:166" ht="16.5" thickBot="1">
      <c r="A336" s="44">
        <v>27</v>
      </c>
      <c r="B336" s="14" t="s">
        <v>343</v>
      </c>
      <c r="C336" s="15"/>
      <c r="D336" s="16"/>
      <c r="E336" s="162"/>
      <c r="F336" s="94"/>
      <c r="G336" s="95"/>
      <c r="H336" s="312"/>
      <c r="I336" s="312"/>
      <c r="J336" s="45"/>
      <c r="K336" s="46"/>
      <c r="L336" s="19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</row>
    <row r="337" spans="1:166" ht="60.75">
      <c r="A337" s="225">
        <v>1</v>
      </c>
      <c r="B337" s="96" t="s">
        <v>344</v>
      </c>
      <c r="C337" s="23" t="s">
        <v>345</v>
      </c>
      <c r="D337" s="24" t="s">
        <v>8</v>
      </c>
      <c r="E337" s="25">
        <v>4.943882260331804</v>
      </c>
      <c r="F337" s="127">
        <v>5</v>
      </c>
      <c r="G337" s="57">
        <f aca="true" t="shared" si="27" ref="G337:G364">E337*F337</f>
        <v>24.71941130165902</v>
      </c>
      <c r="H337" s="323"/>
      <c r="I337" s="315">
        <f>E337*H337</f>
        <v>0</v>
      </c>
      <c r="J337" s="51"/>
      <c r="K337" s="26"/>
      <c r="L337" s="19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</row>
    <row r="338" spans="1:166" ht="45.75">
      <c r="A338" s="227">
        <v>2</v>
      </c>
      <c r="B338" s="43" t="s">
        <v>344</v>
      </c>
      <c r="C338" s="28" t="s">
        <v>346</v>
      </c>
      <c r="D338" s="29" t="s">
        <v>8</v>
      </c>
      <c r="E338" s="30">
        <v>4.492566385820432</v>
      </c>
      <c r="F338" s="116">
        <v>6</v>
      </c>
      <c r="G338" s="57">
        <f t="shared" si="27"/>
        <v>26.95539831492259</v>
      </c>
      <c r="H338" s="323"/>
      <c r="I338" s="315">
        <f aca="true" t="shared" si="28" ref="I338:I364">E338*H338</f>
        <v>0</v>
      </c>
      <c r="J338" s="48"/>
      <c r="K338" s="31"/>
      <c r="L338" s="19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</row>
    <row r="339" spans="1:166" ht="15.75">
      <c r="A339" s="227">
        <v>3</v>
      </c>
      <c r="B339" s="43" t="s">
        <v>344</v>
      </c>
      <c r="C339" s="28" t="s">
        <v>347</v>
      </c>
      <c r="D339" s="29" t="s">
        <v>8</v>
      </c>
      <c r="E339" s="30">
        <v>2.3990098576688172</v>
      </c>
      <c r="F339" s="116">
        <v>6</v>
      </c>
      <c r="G339" s="57">
        <f t="shared" si="27"/>
        <v>14.394059146012903</v>
      </c>
      <c r="H339" s="323"/>
      <c r="I339" s="315">
        <f t="shared" si="28"/>
        <v>0</v>
      </c>
      <c r="J339" s="48"/>
      <c r="K339" s="31"/>
      <c r="L339" s="1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</row>
    <row r="340" spans="1:166" ht="30.75">
      <c r="A340" s="227">
        <v>4</v>
      </c>
      <c r="B340" s="43" t="s">
        <v>344</v>
      </c>
      <c r="C340" s="113" t="s">
        <v>348</v>
      </c>
      <c r="D340" s="29" t="s">
        <v>8</v>
      </c>
      <c r="E340" s="30">
        <v>2.3990098576688172</v>
      </c>
      <c r="F340" s="116"/>
      <c r="G340" s="57">
        <f t="shared" si="27"/>
        <v>0</v>
      </c>
      <c r="H340" s="323"/>
      <c r="I340" s="315">
        <f t="shared" si="28"/>
        <v>0</v>
      </c>
      <c r="J340" s="48"/>
      <c r="K340" s="31"/>
      <c r="L340" s="19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</row>
    <row r="341" spans="1:166" ht="15.75">
      <c r="A341" s="227">
        <v>5</v>
      </c>
      <c r="B341" s="43" t="s">
        <v>349</v>
      </c>
      <c r="C341" s="28" t="s">
        <v>350</v>
      </c>
      <c r="D341" s="29" t="s">
        <v>8</v>
      </c>
      <c r="E341" s="30">
        <v>9.614915760027456</v>
      </c>
      <c r="F341" s="116">
        <v>10</v>
      </c>
      <c r="G341" s="57">
        <f t="shared" si="27"/>
        <v>96.14915760027456</v>
      </c>
      <c r="H341" s="323">
        <v>5</v>
      </c>
      <c r="I341" s="315">
        <f t="shared" si="28"/>
        <v>48.07457880013728</v>
      </c>
      <c r="J341" s="48"/>
      <c r="K341" s="31"/>
      <c r="L341" s="19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</row>
    <row r="342" spans="1:166" ht="15.75">
      <c r="A342" s="227">
        <v>6</v>
      </c>
      <c r="B342" s="43" t="s">
        <v>351</v>
      </c>
      <c r="C342" s="28" t="s">
        <v>352</v>
      </c>
      <c r="D342" s="29" t="s">
        <v>8</v>
      </c>
      <c r="E342" s="30">
        <v>16.608862624821725</v>
      </c>
      <c r="F342" s="116">
        <v>8</v>
      </c>
      <c r="G342" s="57">
        <f t="shared" si="27"/>
        <v>132.8709009985738</v>
      </c>
      <c r="H342" s="323"/>
      <c r="I342" s="315">
        <f t="shared" si="28"/>
        <v>0</v>
      </c>
      <c r="J342" s="48"/>
      <c r="K342" s="31"/>
      <c r="L342" s="19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</row>
    <row r="343" spans="1:166" ht="45.75">
      <c r="A343" s="227">
        <v>7</v>
      </c>
      <c r="B343" s="43" t="s">
        <v>353</v>
      </c>
      <c r="C343" s="28" t="s">
        <v>501</v>
      </c>
      <c r="D343" s="29" t="s">
        <v>8</v>
      </c>
      <c r="E343" s="30">
        <v>1.8052634980454907</v>
      </c>
      <c r="F343" s="116">
        <v>3</v>
      </c>
      <c r="G343" s="57">
        <f t="shared" si="27"/>
        <v>5.415790494136472</v>
      </c>
      <c r="H343" s="323"/>
      <c r="I343" s="315">
        <f t="shared" si="28"/>
        <v>0</v>
      </c>
      <c r="J343" s="48"/>
      <c r="K343" s="31"/>
      <c r="L343" s="19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</row>
    <row r="344" spans="1:166" ht="45.75">
      <c r="A344" s="227">
        <v>8</v>
      </c>
      <c r="B344" s="43" t="s">
        <v>356</v>
      </c>
      <c r="C344" s="28" t="s">
        <v>357</v>
      </c>
      <c r="D344" s="29" t="s">
        <v>8</v>
      </c>
      <c r="E344" s="30">
        <v>1.9253855939230422</v>
      </c>
      <c r="F344" s="116">
        <v>5</v>
      </c>
      <c r="G344" s="57">
        <f t="shared" si="27"/>
        <v>9.626927969615211</v>
      </c>
      <c r="H344" s="323"/>
      <c r="I344" s="315">
        <f t="shared" si="28"/>
        <v>0</v>
      </c>
      <c r="J344" s="48"/>
      <c r="K344" s="31"/>
      <c r="L344" s="19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</row>
    <row r="345" spans="1:166" ht="45.75">
      <c r="A345" s="227">
        <v>9</v>
      </c>
      <c r="B345" s="43" t="s">
        <v>356</v>
      </c>
      <c r="C345" s="28" t="s">
        <v>358</v>
      </c>
      <c r="D345" s="29" t="s">
        <v>8</v>
      </c>
      <c r="E345" s="30">
        <v>1.252701857008753</v>
      </c>
      <c r="F345" s="116">
        <v>6</v>
      </c>
      <c r="G345" s="57">
        <f t="shared" si="27"/>
        <v>7.5162111420525175</v>
      </c>
      <c r="H345" s="323"/>
      <c r="I345" s="315">
        <f t="shared" si="28"/>
        <v>0</v>
      </c>
      <c r="J345" s="48"/>
      <c r="K345" s="31"/>
      <c r="L345" s="19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</row>
    <row r="346" spans="1:12" ht="45.75">
      <c r="A346" s="227">
        <v>10</v>
      </c>
      <c r="B346" s="43" t="s">
        <v>356</v>
      </c>
      <c r="C346" s="28" t="s">
        <v>359</v>
      </c>
      <c r="D346" s="29" t="s">
        <v>8</v>
      </c>
      <c r="E346" s="30">
        <v>1.252701857008753</v>
      </c>
      <c r="F346" s="116">
        <v>5</v>
      </c>
      <c r="G346" s="57">
        <f t="shared" si="27"/>
        <v>6.263509285043765</v>
      </c>
      <c r="H346" s="323"/>
      <c r="I346" s="315">
        <f t="shared" si="28"/>
        <v>0</v>
      </c>
      <c r="J346" s="48"/>
      <c r="K346" s="31"/>
      <c r="L346" s="19"/>
    </row>
    <row r="347" spans="1:12" ht="30.75">
      <c r="A347" s="227">
        <v>11</v>
      </c>
      <c r="B347" s="43" t="s">
        <v>356</v>
      </c>
      <c r="C347" s="113" t="s">
        <v>360</v>
      </c>
      <c r="D347" s="29" t="s">
        <v>8</v>
      </c>
      <c r="E347" s="30">
        <v>1.252701857008753</v>
      </c>
      <c r="F347" s="116">
        <v>5</v>
      </c>
      <c r="G347" s="57">
        <f t="shared" si="27"/>
        <v>6.263509285043765</v>
      </c>
      <c r="H347" s="323"/>
      <c r="I347" s="315">
        <f t="shared" si="28"/>
        <v>0</v>
      </c>
      <c r="J347" s="48"/>
      <c r="K347" s="31"/>
      <c r="L347" s="19"/>
    </row>
    <row r="348" spans="1:12" ht="45.75">
      <c r="A348" s="227">
        <v>12</v>
      </c>
      <c r="B348" s="43" t="s">
        <v>356</v>
      </c>
      <c r="C348" s="28" t="s">
        <v>361</v>
      </c>
      <c r="D348" s="29" t="s">
        <v>8</v>
      </c>
      <c r="E348" s="30">
        <v>1.252701857008753</v>
      </c>
      <c r="F348" s="116">
        <v>5</v>
      </c>
      <c r="G348" s="57">
        <f t="shared" si="27"/>
        <v>6.263509285043765</v>
      </c>
      <c r="H348" s="323"/>
      <c r="I348" s="315">
        <f t="shared" si="28"/>
        <v>0</v>
      </c>
      <c r="J348" s="48"/>
      <c r="K348" s="31"/>
      <c r="L348" s="19"/>
    </row>
    <row r="349" spans="1:12" ht="45.75">
      <c r="A349" s="227">
        <v>13</v>
      </c>
      <c r="B349" s="43" t="s">
        <v>356</v>
      </c>
      <c r="C349" s="28" t="s">
        <v>362</v>
      </c>
      <c r="D349" s="29" t="s">
        <v>8</v>
      </c>
      <c r="E349" s="30">
        <v>1.252701857008753</v>
      </c>
      <c r="F349" s="116">
        <v>7</v>
      </c>
      <c r="G349" s="57">
        <f t="shared" si="27"/>
        <v>8.768912999061271</v>
      </c>
      <c r="H349" s="323"/>
      <c r="I349" s="315">
        <f t="shared" si="28"/>
        <v>0</v>
      </c>
      <c r="J349" s="48"/>
      <c r="K349" s="31"/>
      <c r="L349" s="19"/>
    </row>
    <row r="350" spans="1:12" ht="45.75">
      <c r="A350" s="227">
        <v>14</v>
      </c>
      <c r="B350" s="43" t="s">
        <v>356</v>
      </c>
      <c r="C350" s="28" t="s">
        <v>363</v>
      </c>
      <c r="D350" s="29" t="s">
        <v>8</v>
      </c>
      <c r="E350" s="30">
        <v>3.2508516047465723</v>
      </c>
      <c r="F350" s="116">
        <v>6</v>
      </c>
      <c r="G350" s="57">
        <f t="shared" si="27"/>
        <v>19.505109628479435</v>
      </c>
      <c r="H350" s="323"/>
      <c r="I350" s="315">
        <f t="shared" si="28"/>
        <v>0</v>
      </c>
      <c r="J350" s="48"/>
      <c r="K350" s="31"/>
      <c r="L350" s="19"/>
    </row>
    <row r="351" spans="1:12" ht="45.75">
      <c r="A351" s="227">
        <v>15</v>
      </c>
      <c r="B351" s="43" t="s">
        <v>354</v>
      </c>
      <c r="C351" s="28" t="s">
        <v>355</v>
      </c>
      <c r="D351" s="29" t="s">
        <v>8</v>
      </c>
      <c r="E351" s="30">
        <v>9.738469915787222</v>
      </c>
      <c r="F351" s="116">
        <v>4</v>
      </c>
      <c r="G351" s="57">
        <f t="shared" si="27"/>
        <v>38.95387966314889</v>
      </c>
      <c r="H351" s="323">
        <v>4</v>
      </c>
      <c r="I351" s="315">
        <f t="shared" si="28"/>
        <v>38.95387966314889</v>
      </c>
      <c r="J351" s="48"/>
      <c r="K351" s="31"/>
      <c r="L351" s="19"/>
    </row>
    <row r="352" spans="1:12" ht="45.75">
      <c r="A352" s="227">
        <v>16</v>
      </c>
      <c r="B352" s="43" t="s">
        <v>364</v>
      </c>
      <c r="C352" s="28" t="s">
        <v>365</v>
      </c>
      <c r="D352" s="29" t="s">
        <v>8</v>
      </c>
      <c r="E352" s="30">
        <v>1.9082252945119638</v>
      </c>
      <c r="F352" s="116">
        <v>6</v>
      </c>
      <c r="G352" s="57">
        <f t="shared" si="27"/>
        <v>11.449351767071782</v>
      </c>
      <c r="H352" s="323">
        <v>2</v>
      </c>
      <c r="I352" s="315">
        <f t="shared" si="28"/>
        <v>3.8164505890239275</v>
      </c>
      <c r="J352" s="48"/>
      <c r="K352" s="31"/>
      <c r="L352" s="19"/>
    </row>
    <row r="353" spans="1:166" s="33" customFormat="1" ht="45.75">
      <c r="A353" s="227">
        <v>17</v>
      </c>
      <c r="B353" s="43" t="s">
        <v>364</v>
      </c>
      <c r="C353" s="28" t="s">
        <v>366</v>
      </c>
      <c r="D353" s="29" t="s">
        <v>8</v>
      </c>
      <c r="E353" s="30">
        <v>1.9082252945119638</v>
      </c>
      <c r="F353" s="116">
        <v>6</v>
      </c>
      <c r="G353" s="57">
        <f t="shared" si="27"/>
        <v>11.449351767071782</v>
      </c>
      <c r="H353" s="323"/>
      <c r="I353" s="315">
        <f t="shared" si="28"/>
        <v>0</v>
      </c>
      <c r="J353" s="48"/>
      <c r="K353" s="31"/>
      <c r="L353" s="19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  <c r="DD353" s="7"/>
      <c r="DE353" s="7"/>
      <c r="DF353" s="7"/>
      <c r="DG353" s="7"/>
      <c r="DH353" s="7"/>
      <c r="DI353" s="7"/>
      <c r="DJ353" s="7"/>
      <c r="DK353" s="7"/>
      <c r="DL353" s="7"/>
      <c r="DM353" s="7"/>
      <c r="DN353" s="7"/>
      <c r="DO353" s="7"/>
      <c r="DP353" s="7"/>
      <c r="DQ353" s="7"/>
      <c r="DR353" s="7"/>
      <c r="DS353" s="7"/>
      <c r="DT353" s="7"/>
      <c r="DU353" s="7"/>
      <c r="DV353" s="7"/>
      <c r="DW353" s="7"/>
      <c r="DX353" s="7"/>
      <c r="DY353" s="7"/>
      <c r="DZ353" s="7"/>
      <c r="EA353" s="7"/>
      <c r="EB353" s="7"/>
      <c r="EC353" s="7"/>
      <c r="ED353" s="7"/>
      <c r="EE353" s="7"/>
      <c r="EF353" s="7"/>
      <c r="EG353" s="7"/>
      <c r="EH353" s="7"/>
      <c r="EI353" s="7"/>
      <c r="EJ353" s="7"/>
      <c r="EK353" s="7"/>
      <c r="EL353" s="7"/>
      <c r="EM353" s="7"/>
      <c r="EN353" s="7"/>
      <c r="EO353" s="7"/>
      <c r="EP353" s="7"/>
      <c r="EQ353" s="7"/>
      <c r="ER353" s="7"/>
      <c r="ES353" s="7"/>
      <c r="ET353" s="7"/>
      <c r="EU353" s="7"/>
      <c r="EV353" s="7"/>
      <c r="EW353" s="7"/>
      <c r="EX353" s="7"/>
      <c r="EY353" s="7"/>
      <c r="EZ353" s="7"/>
      <c r="FA353" s="7"/>
      <c r="FB353" s="7"/>
      <c r="FC353" s="7"/>
      <c r="FD353" s="7"/>
      <c r="FE353" s="7"/>
      <c r="FF353" s="7"/>
      <c r="FG353" s="7"/>
      <c r="FH353" s="7"/>
      <c r="FI353" s="7"/>
      <c r="FJ353" s="7"/>
    </row>
    <row r="354" spans="1:166" s="33" customFormat="1" ht="45.75">
      <c r="A354" s="227">
        <v>18</v>
      </c>
      <c r="B354" s="43" t="s">
        <v>364</v>
      </c>
      <c r="C354" s="28" t="s">
        <v>367</v>
      </c>
      <c r="D354" s="29" t="s">
        <v>8</v>
      </c>
      <c r="E354" s="30">
        <v>1.9236695639819343</v>
      </c>
      <c r="F354" s="116">
        <v>6</v>
      </c>
      <c r="G354" s="57">
        <f t="shared" si="27"/>
        <v>11.542017383891606</v>
      </c>
      <c r="H354" s="323">
        <v>2</v>
      </c>
      <c r="I354" s="315">
        <f t="shared" si="28"/>
        <v>3.8473391279638687</v>
      </c>
      <c r="J354" s="48"/>
      <c r="K354" s="31"/>
      <c r="L354" s="19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7"/>
      <c r="DG354" s="7"/>
      <c r="DH354" s="7"/>
      <c r="DI354" s="7"/>
      <c r="DJ354" s="7"/>
      <c r="DK354" s="7"/>
      <c r="DL354" s="7"/>
      <c r="DM354" s="7"/>
      <c r="DN354" s="7"/>
      <c r="DO354" s="7"/>
      <c r="DP354" s="7"/>
      <c r="DQ354" s="7"/>
      <c r="DR354" s="7"/>
      <c r="DS354" s="7"/>
      <c r="DT354" s="7"/>
      <c r="DU354" s="7"/>
      <c r="DV354" s="7"/>
      <c r="DW354" s="7"/>
      <c r="DX354" s="7"/>
      <c r="DY354" s="7"/>
      <c r="DZ354" s="7"/>
      <c r="EA354" s="7"/>
      <c r="EB354" s="7"/>
      <c r="EC354" s="7"/>
      <c r="ED354" s="7"/>
      <c r="EE354" s="7"/>
      <c r="EF354" s="7"/>
      <c r="EG354" s="7"/>
      <c r="EH354" s="7"/>
      <c r="EI354" s="7"/>
      <c r="EJ354" s="7"/>
      <c r="EK354" s="7"/>
      <c r="EL354" s="7"/>
      <c r="EM354" s="7"/>
      <c r="EN354" s="7"/>
      <c r="EO354" s="7"/>
      <c r="EP354" s="7"/>
      <c r="EQ354" s="7"/>
      <c r="ER354" s="7"/>
      <c r="ES354" s="7"/>
      <c r="ET354" s="7"/>
      <c r="EU354" s="7"/>
      <c r="EV354" s="7"/>
      <c r="EW354" s="7"/>
      <c r="EX354" s="7"/>
      <c r="EY354" s="7"/>
      <c r="EZ354" s="7"/>
      <c r="FA354" s="7"/>
      <c r="FB354" s="7"/>
      <c r="FC354" s="7"/>
      <c r="FD354" s="7"/>
      <c r="FE354" s="7"/>
      <c r="FF354" s="7"/>
      <c r="FG354" s="7"/>
      <c r="FH354" s="7"/>
      <c r="FI354" s="7"/>
      <c r="FJ354" s="7"/>
    </row>
    <row r="355" spans="1:12" ht="45.75">
      <c r="A355" s="227">
        <v>19</v>
      </c>
      <c r="B355" s="43" t="s">
        <v>368</v>
      </c>
      <c r="C355" s="28" t="s">
        <v>369</v>
      </c>
      <c r="D355" s="29" t="s">
        <v>8</v>
      </c>
      <c r="E355" s="30">
        <v>0.9112118987282848</v>
      </c>
      <c r="F355" s="116">
        <v>6</v>
      </c>
      <c r="G355" s="57">
        <f t="shared" si="27"/>
        <v>5.4672713923697085</v>
      </c>
      <c r="H355" s="323"/>
      <c r="I355" s="315">
        <f t="shared" si="28"/>
        <v>0</v>
      </c>
      <c r="J355" s="48"/>
      <c r="K355" s="31"/>
      <c r="L355" s="19"/>
    </row>
    <row r="356" spans="1:12" ht="45.75">
      <c r="A356" s="227">
        <v>20</v>
      </c>
      <c r="B356" s="43" t="s">
        <v>368</v>
      </c>
      <c r="C356" s="28" t="s">
        <v>370</v>
      </c>
      <c r="D356" s="29" t="s">
        <v>8</v>
      </c>
      <c r="E356" s="30">
        <v>0.9112118987282848</v>
      </c>
      <c r="F356" s="116">
        <v>8</v>
      </c>
      <c r="G356" s="57">
        <f t="shared" si="27"/>
        <v>7.289695189826278</v>
      </c>
      <c r="H356" s="323"/>
      <c r="I356" s="315">
        <f t="shared" si="28"/>
        <v>0</v>
      </c>
      <c r="J356" s="48"/>
      <c r="K356" s="31"/>
      <c r="L356" s="19"/>
    </row>
    <row r="357" spans="1:12" ht="30.75">
      <c r="A357" s="227">
        <v>21</v>
      </c>
      <c r="B357" s="43" t="s">
        <v>368</v>
      </c>
      <c r="C357" s="113" t="s">
        <v>371</v>
      </c>
      <c r="D357" s="29" t="s">
        <v>8</v>
      </c>
      <c r="E357" s="30">
        <v>0.9112118987282848</v>
      </c>
      <c r="F357" s="116"/>
      <c r="G357" s="57">
        <f t="shared" si="27"/>
        <v>0</v>
      </c>
      <c r="H357" s="323"/>
      <c r="I357" s="315">
        <f t="shared" si="28"/>
        <v>0</v>
      </c>
      <c r="J357" s="48"/>
      <c r="K357" s="31"/>
      <c r="L357" s="19"/>
    </row>
    <row r="358" spans="1:12" ht="30.75">
      <c r="A358" s="227">
        <v>22</v>
      </c>
      <c r="B358" s="43" t="s">
        <v>368</v>
      </c>
      <c r="C358" s="28" t="s">
        <v>372</v>
      </c>
      <c r="D358" s="29" t="s">
        <v>8</v>
      </c>
      <c r="E358" s="30">
        <v>0.9129279286693927</v>
      </c>
      <c r="F358" s="116">
        <v>6</v>
      </c>
      <c r="G358" s="57">
        <f t="shared" si="27"/>
        <v>5.477567572016356</v>
      </c>
      <c r="H358" s="323"/>
      <c r="I358" s="315">
        <f t="shared" si="28"/>
        <v>0</v>
      </c>
      <c r="J358" s="48"/>
      <c r="K358" s="31"/>
      <c r="L358" s="19"/>
    </row>
    <row r="359" spans="1:12" ht="45.75">
      <c r="A359" s="227">
        <v>23</v>
      </c>
      <c r="B359" s="43" t="s">
        <v>368</v>
      </c>
      <c r="C359" s="28" t="s">
        <v>373</v>
      </c>
      <c r="D359" s="29" t="s">
        <v>8</v>
      </c>
      <c r="E359" s="30">
        <v>0.9129279286693927</v>
      </c>
      <c r="F359" s="116">
        <v>5</v>
      </c>
      <c r="G359" s="57">
        <f t="shared" si="27"/>
        <v>4.564639643346963</v>
      </c>
      <c r="H359" s="323"/>
      <c r="I359" s="315">
        <f t="shared" si="28"/>
        <v>0</v>
      </c>
      <c r="J359" s="48"/>
      <c r="K359" s="31"/>
      <c r="L359" s="19"/>
    </row>
    <row r="360" spans="1:12" ht="45.75">
      <c r="A360" s="227">
        <v>24</v>
      </c>
      <c r="B360" s="43" t="s">
        <v>368</v>
      </c>
      <c r="C360" s="28" t="s">
        <v>374</v>
      </c>
      <c r="D360" s="29" t="s">
        <v>8</v>
      </c>
      <c r="E360" s="30">
        <v>0.9129279286693927</v>
      </c>
      <c r="F360" s="116">
        <v>5</v>
      </c>
      <c r="G360" s="57">
        <f t="shared" si="27"/>
        <v>4.564639643346963</v>
      </c>
      <c r="H360" s="323"/>
      <c r="I360" s="315">
        <f t="shared" si="28"/>
        <v>0</v>
      </c>
      <c r="J360" s="48"/>
      <c r="K360" s="31"/>
      <c r="L360" s="19"/>
    </row>
    <row r="361" spans="1:12" ht="45.75">
      <c r="A361" s="227">
        <v>25</v>
      </c>
      <c r="B361" s="43" t="s">
        <v>368</v>
      </c>
      <c r="C361" s="28" t="s">
        <v>375</v>
      </c>
      <c r="D361" s="29" t="s">
        <v>8</v>
      </c>
      <c r="E361" s="30">
        <v>0.9043477789638532</v>
      </c>
      <c r="F361" s="116">
        <v>5</v>
      </c>
      <c r="G361" s="57">
        <f t="shared" si="27"/>
        <v>4.521738894819266</v>
      </c>
      <c r="H361" s="323"/>
      <c r="I361" s="315">
        <f t="shared" si="28"/>
        <v>0</v>
      </c>
      <c r="J361" s="48"/>
      <c r="K361" s="31"/>
      <c r="L361" s="19"/>
    </row>
    <row r="362" spans="1:12" ht="15.75">
      <c r="A362" s="227">
        <v>26</v>
      </c>
      <c r="B362" s="43" t="s">
        <v>368</v>
      </c>
      <c r="C362" s="28" t="s">
        <v>376</v>
      </c>
      <c r="D362" s="29" t="s">
        <v>8</v>
      </c>
      <c r="E362" s="30">
        <v>0.9043477789638532</v>
      </c>
      <c r="F362" s="116">
        <v>9</v>
      </c>
      <c r="G362" s="57">
        <f t="shared" si="27"/>
        <v>8.139130010674679</v>
      </c>
      <c r="H362" s="323"/>
      <c r="I362" s="315">
        <f t="shared" si="28"/>
        <v>0</v>
      </c>
      <c r="J362" s="48"/>
      <c r="K362" s="31"/>
      <c r="L362" s="19"/>
    </row>
    <row r="363" spans="1:12" ht="15.75">
      <c r="A363" s="227">
        <v>27</v>
      </c>
      <c r="B363" s="209" t="s">
        <v>353</v>
      </c>
      <c r="C363" s="199" t="s">
        <v>505</v>
      </c>
      <c r="D363" s="29" t="s">
        <v>8</v>
      </c>
      <c r="E363" s="30">
        <v>6.6435553059259345</v>
      </c>
      <c r="F363" s="116">
        <v>5</v>
      </c>
      <c r="G363" s="57">
        <f t="shared" si="27"/>
        <v>33.217776529629674</v>
      </c>
      <c r="H363" s="323"/>
      <c r="I363" s="315">
        <f t="shared" si="28"/>
        <v>0</v>
      </c>
      <c r="J363" s="48"/>
      <c r="K363" s="31"/>
      <c r="L363" s="19"/>
    </row>
    <row r="364" spans="1:12" ht="16.5" thickBot="1">
      <c r="A364" s="226">
        <v>28</v>
      </c>
      <c r="B364" s="210" t="s">
        <v>502</v>
      </c>
      <c r="C364" s="200" t="s">
        <v>503</v>
      </c>
      <c r="D364" s="201" t="s">
        <v>8</v>
      </c>
      <c r="E364" s="37">
        <v>67.59634547465164</v>
      </c>
      <c r="F364" s="130">
        <v>3</v>
      </c>
      <c r="G364" s="57">
        <f t="shared" si="27"/>
        <v>202.78903642395494</v>
      </c>
      <c r="H364" s="324"/>
      <c r="I364" s="315">
        <f t="shared" si="28"/>
        <v>0</v>
      </c>
      <c r="J364" s="49"/>
      <c r="K364" s="38"/>
      <c r="L364" s="19"/>
    </row>
    <row r="365" spans="1:166" ht="16.5" thickBot="1">
      <c r="A365" s="44"/>
      <c r="B365" s="14" t="s">
        <v>377</v>
      </c>
      <c r="C365" s="40"/>
      <c r="D365" s="41"/>
      <c r="E365" s="162"/>
      <c r="F365" s="94"/>
      <c r="G365" s="97">
        <f>SUM(G337:G364)</f>
        <v>714.1385033310879</v>
      </c>
      <c r="H365" s="314"/>
      <c r="I365" s="314">
        <f>SUM(I337:I364)</f>
        <v>94.69224818027396</v>
      </c>
      <c r="J365" s="45" t="s">
        <v>11</v>
      </c>
      <c r="K365" s="46"/>
      <c r="L365" s="19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</row>
    <row r="366" spans="1:166" ht="16.5" thickBot="1">
      <c r="A366" s="44">
        <v>28</v>
      </c>
      <c r="B366" s="14" t="s">
        <v>378</v>
      </c>
      <c r="C366" s="15"/>
      <c r="D366" s="16"/>
      <c r="E366" s="162"/>
      <c r="F366" s="94"/>
      <c r="G366" s="95"/>
      <c r="H366" s="312"/>
      <c r="I366" s="312"/>
      <c r="J366" s="45"/>
      <c r="K366" s="46"/>
      <c r="L366" s="19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</row>
    <row r="367" spans="1:166" ht="15.75">
      <c r="A367" s="64">
        <v>1</v>
      </c>
      <c r="B367" s="22" t="s">
        <v>379</v>
      </c>
      <c r="C367" s="117" t="s">
        <v>380</v>
      </c>
      <c r="D367" s="24" t="s">
        <v>8</v>
      </c>
      <c r="E367" s="25">
        <v>3.602259172290408</v>
      </c>
      <c r="F367" s="127">
        <v>20</v>
      </c>
      <c r="G367" s="57">
        <f aca="true" t="shared" si="29" ref="G367:G372">E367*F367</f>
        <v>72.04518344580816</v>
      </c>
      <c r="H367" s="323">
        <v>50</v>
      </c>
      <c r="I367" s="315">
        <f>E367*H367</f>
        <v>180.11295861452038</v>
      </c>
      <c r="J367" s="51"/>
      <c r="K367" s="26"/>
      <c r="L367" s="19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</row>
    <row r="368" spans="1:166" ht="15.75">
      <c r="A368" s="47">
        <f>A367+1</f>
        <v>2</v>
      </c>
      <c r="B368" s="27" t="s">
        <v>379</v>
      </c>
      <c r="C368" s="65" t="s">
        <v>381</v>
      </c>
      <c r="D368" s="29" t="s">
        <v>8</v>
      </c>
      <c r="E368" s="30">
        <v>3.870366433381812</v>
      </c>
      <c r="F368" s="116">
        <v>40</v>
      </c>
      <c r="G368" s="57">
        <f t="shared" si="29"/>
        <v>154.81465733527247</v>
      </c>
      <c r="H368" s="323">
        <v>100</v>
      </c>
      <c r="I368" s="315">
        <f>E368*H368</f>
        <v>387.0366433381812</v>
      </c>
      <c r="J368" s="48"/>
      <c r="K368" s="31"/>
      <c r="L368" s="19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</row>
    <row r="369" spans="1:166" ht="15.75">
      <c r="A369" s="47">
        <f>A368+1</f>
        <v>3</v>
      </c>
      <c r="B369" s="27" t="s">
        <v>379</v>
      </c>
      <c r="C369" s="65" t="s">
        <v>382</v>
      </c>
      <c r="D369" s="29" t="s">
        <v>8</v>
      </c>
      <c r="E369" s="30">
        <v>3.335386373871972</v>
      </c>
      <c r="F369" s="116">
        <v>20</v>
      </c>
      <c r="G369" s="57">
        <f t="shared" si="29"/>
        <v>66.70772747743943</v>
      </c>
      <c r="H369" s="323"/>
      <c r="I369" s="315">
        <f>E369*H369</f>
        <v>0</v>
      </c>
      <c r="J369" s="48"/>
      <c r="K369" s="31"/>
      <c r="L369" s="1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</row>
    <row r="370" spans="1:166" ht="15.75">
      <c r="A370" s="47">
        <f>A369+1</f>
        <v>4</v>
      </c>
      <c r="B370" s="27" t="s">
        <v>379</v>
      </c>
      <c r="C370" s="65" t="s">
        <v>383</v>
      </c>
      <c r="D370" s="29" t="s">
        <v>8</v>
      </c>
      <c r="E370" s="30">
        <v>3.335386373871972</v>
      </c>
      <c r="F370" s="116">
        <v>20</v>
      </c>
      <c r="G370" s="57">
        <f t="shared" si="29"/>
        <v>66.70772747743943</v>
      </c>
      <c r="H370" s="323"/>
      <c r="I370" s="315">
        <f>E370*H370</f>
        <v>0</v>
      </c>
      <c r="J370" s="48"/>
      <c r="K370" s="31"/>
      <c r="L370" s="19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</row>
    <row r="371" spans="1:166" ht="15.75">
      <c r="A371" s="47">
        <f>A370+1</f>
        <v>5</v>
      </c>
      <c r="B371" s="27" t="s">
        <v>379</v>
      </c>
      <c r="C371" s="65" t="s">
        <v>384</v>
      </c>
      <c r="D371" s="29" t="s">
        <v>8</v>
      </c>
      <c r="E371" s="30">
        <v>3.9666406515062036</v>
      </c>
      <c r="F371" s="116">
        <v>15</v>
      </c>
      <c r="G371" s="57">
        <f t="shared" si="29"/>
        <v>59.499609772593054</v>
      </c>
      <c r="H371" s="323"/>
      <c r="I371" s="315">
        <f>E371*H371</f>
        <v>0</v>
      </c>
      <c r="J371" s="48"/>
      <c r="K371" s="31"/>
      <c r="L371" s="19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</row>
    <row r="372" spans="1:166" ht="16.5" thickBot="1">
      <c r="A372" s="135">
        <f>A371+1</f>
        <v>6</v>
      </c>
      <c r="B372" s="34" t="s">
        <v>379</v>
      </c>
      <c r="C372" s="98" t="s">
        <v>385</v>
      </c>
      <c r="D372" s="36" t="s">
        <v>8</v>
      </c>
      <c r="E372" s="37">
        <v>5.1998966025354605</v>
      </c>
      <c r="F372" s="130">
        <v>2</v>
      </c>
      <c r="G372" s="57">
        <f t="shared" si="29"/>
        <v>10.399793205070921</v>
      </c>
      <c r="H372" s="324"/>
      <c r="I372" s="315">
        <f>E372*H372</f>
        <v>0</v>
      </c>
      <c r="J372" s="49"/>
      <c r="K372" s="38"/>
      <c r="L372" s="19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</row>
    <row r="373" spans="1:12" ht="16.5" thickBot="1">
      <c r="A373" s="44"/>
      <c r="B373" s="14" t="s">
        <v>386</v>
      </c>
      <c r="C373" s="40"/>
      <c r="D373" s="41"/>
      <c r="E373" s="162"/>
      <c r="F373" s="94"/>
      <c r="G373" s="97">
        <f>SUM(G367:G372)</f>
        <v>430.17469871362346</v>
      </c>
      <c r="H373" s="314"/>
      <c r="I373" s="314">
        <f>SUM(I367:I372)</f>
        <v>567.1496019527016</v>
      </c>
      <c r="J373" s="45" t="s">
        <v>11</v>
      </c>
      <c r="K373" s="46"/>
      <c r="L373" s="19"/>
    </row>
    <row r="374" spans="1:12" ht="16.5" thickBot="1">
      <c r="A374" s="44">
        <v>29</v>
      </c>
      <c r="B374" s="14" t="s">
        <v>387</v>
      </c>
      <c r="C374" s="15"/>
      <c r="D374" s="16"/>
      <c r="E374" s="162"/>
      <c r="F374" s="94"/>
      <c r="G374" s="95"/>
      <c r="H374" s="312"/>
      <c r="I374" s="312"/>
      <c r="J374" s="45"/>
      <c r="K374" s="46"/>
      <c r="L374" s="19"/>
    </row>
    <row r="375" spans="1:12" ht="15.75">
      <c r="A375" s="64">
        <v>1</v>
      </c>
      <c r="B375" s="22" t="s">
        <v>388</v>
      </c>
      <c r="C375" s="23" t="s">
        <v>389</v>
      </c>
      <c r="D375" s="24" t="s">
        <v>290</v>
      </c>
      <c r="E375" s="25">
        <v>125.29273386480199</v>
      </c>
      <c r="F375" s="134">
        <v>0.3</v>
      </c>
      <c r="G375" s="57">
        <f>E375*F375</f>
        <v>37.5878201594406</v>
      </c>
      <c r="H375" s="315"/>
      <c r="I375" s="315">
        <f>E375*H375</f>
        <v>0</v>
      </c>
      <c r="J375" s="51"/>
      <c r="K375" s="26"/>
      <c r="L375" s="19"/>
    </row>
    <row r="376" spans="1:166" s="33" customFormat="1" ht="15.75">
      <c r="A376" s="47">
        <f>A375+1</f>
        <v>2</v>
      </c>
      <c r="B376" s="27" t="s">
        <v>388</v>
      </c>
      <c r="C376" s="28" t="s">
        <v>390</v>
      </c>
      <c r="D376" s="29" t="s">
        <v>290</v>
      </c>
      <c r="E376" s="30">
        <v>242.166640786476</v>
      </c>
      <c r="F376" s="115">
        <v>0.4</v>
      </c>
      <c r="G376" s="57">
        <f>E376*F376</f>
        <v>96.8666563145904</v>
      </c>
      <c r="H376" s="315">
        <v>0.08</v>
      </c>
      <c r="I376" s="315">
        <f>E376*H376</f>
        <v>19.37333126291808</v>
      </c>
      <c r="J376" s="48"/>
      <c r="K376" s="31"/>
      <c r="L376" s="19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7"/>
      <c r="DC376" s="7"/>
      <c r="DD376" s="7"/>
      <c r="DE376" s="7"/>
      <c r="DF376" s="7"/>
      <c r="DG376" s="7"/>
      <c r="DH376" s="7"/>
      <c r="DI376" s="7"/>
      <c r="DJ376" s="7"/>
      <c r="DK376" s="7"/>
      <c r="DL376" s="7"/>
      <c r="DM376" s="7"/>
      <c r="DN376" s="7"/>
      <c r="DO376" s="7"/>
      <c r="DP376" s="7"/>
      <c r="DQ376" s="7"/>
      <c r="DR376" s="7"/>
      <c r="DS376" s="7"/>
      <c r="DT376" s="7"/>
      <c r="DU376" s="7"/>
      <c r="DV376" s="7"/>
      <c r="DW376" s="7"/>
      <c r="DX376" s="7"/>
      <c r="DY376" s="7"/>
      <c r="DZ376" s="7"/>
      <c r="EA376" s="7"/>
      <c r="EB376" s="7"/>
      <c r="EC376" s="7"/>
      <c r="ED376" s="7"/>
      <c r="EE376" s="7"/>
      <c r="EF376" s="7"/>
      <c r="EG376" s="7"/>
      <c r="EH376" s="7"/>
      <c r="EI376" s="7"/>
      <c r="EJ376" s="7"/>
      <c r="EK376" s="7"/>
      <c r="EL376" s="7"/>
      <c r="EM376" s="7"/>
      <c r="EN376" s="7"/>
      <c r="EO376" s="7"/>
      <c r="EP376" s="7"/>
      <c r="EQ376" s="7"/>
      <c r="ER376" s="7"/>
      <c r="ES376" s="7"/>
      <c r="ET376" s="7"/>
      <c r="EU376" s="7"/>
      <c r="EV376" s="7"/>
      <c r="EW376" s="7"/>
      <c r="EX376" s="7"/>
      <c r="EY376" s="7"/>
      <c r="EZ376" s="7"/>
      <c r="FA376" s="7"/>
      <c r="FB376" s="7"/>
      <c r="FC376" s="7"/>
      <c r="FD376" s="7"/>
      <c r="FE376" s="7"/>
      <c r="FF376" s="7"/>
      <c r="FG376" s="7"/>
      <c r="FH376" s="7"/>
      <c r="FI376" s="7"/>
      <c r="FJ376" s="7"/>
    </row>
    <row r="377" spans="1:166" s="33" customFormat="1" ht="16.5" thickBot="1">
      <c r="A377" s="135">
        <f>A376+1</f>
        <v>3</v>
      </c>
      <c r="B377" s="34" t="s">
        <v>391</v>
      </c>
      <c r="C377" s="35" t="s">
        <v>392</v>
      </c>
      <c r="D377" s="36" t="s">
        <v>290</v>
      </c>
      <c r="E377" s="37">
        <v>189.130279786476</v>
      </c>
      <c r="F377" s="151">
        <v>0.09</v>
      </c>
      <c r="G377" s="57">
        <f>E377*F377</f>
        <v>17.021725180782838</v>
      </c>
      <c r="H377" s="313">
        <v>0.5</v>
      </c>
      <c r="I377" s="315">
        <f>E377*H377</f>
        <v>94.565139893238</v>
      </c>
      <c r="J377" s="49"/>
      <c r="K377" s="38"/>
      <c r="L377" s="19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  <c r="DE377" s="7"/>
      <c r="DF377" s="7"/>
      <c r="DG377" s="7"/>
      <c r="DH377" s="7"/>
      <c r="DI377" s="7"/>
      <c r="DJ377" s="7"/>
      <c r="DK377" s="7"/>
      <c r="DL377" s="7"/>
      <c r="DM377" s="7"/>
      <c r="DN377" s="7"/>
      <c r="DO377" s="7"/>
      <c r="DP377" s="7"/>
      <c r="DQ377" s="7"/>
      <c r="DR377" s="7"/>
      <c r="DS377" s="7"/>
      <c r="DT377" s="7"/>
      <c r="DU377" s="7"/>
      <c r="DV377" s="7"/>
      <c r="DW377" s="7"/>
      <c r="DX377" s="7"/>
      <c r="DY377" s="7"/>
      <c r="DZ377" s="7"/>
      <c r="EA377" s="7"/>
      <c r="EB377" s="7"/>
      <c r="EC377" s="7"/>
      <c r="ED377" s="7"/>
      <c r="EE377" s="7"/>
      <c r="EF377" s="7"/>
      <c r="EG377" s="7"/>
      <c r="EH377" s="7"/>
      <c r="EI377" s="7"/>
      <c r="EJ377" s="7"/>
      <c r="EK377" s="7"/>
      <c r="EL377" s="7"/>
      <c r="EM377" s="7"/>
      <c r="EN377" s="7"/>
      <c r="EO377" s="7"/>
      <c r="EP377" s="7"/>
      <c r="EQ377" s="7"/>
      <c r="ER377" s="7"/>
      <c r="ES377" s="7"/>
      <c r="ET377" s="7"/>
      <c r="EU377" s="7"/>
      <c r="EV377" s="7"/>
      <c r="EW377" s="7"/>
      <c r="EX377" s="7"/>
      <c r="EY377" s="7"/>
      <c r="EZ377" s="7"/>
      <c r="FA377" s="7"/>
      <c r="FB377" s="7"/>
      <c r="FC377" s="7"/>
      <c r="FD377" s="7"/>
      <c r="FE377" s="7"/>
      <c r="FF377" s="7"/>
      <c r="FG377" s="7"/>
      <c r="FH377" s="7"/>
      <c r="FI377" s="7"/>
      <c r="FJ377" s="7"/>
    </row>
    <row r="378" spans="1:12" ht="16.5" thickBot="1">
      <c r="A378" s="44"/>
      <c r="B378" s="14" t="s">
        <v>393</v>
      </c>
      <c r="C378" s="40"/>
      <c r="D378" s="41"/>
      <c r="E378" s="162"/>
      <c r="F378" s="94"/>
      <c r="G378" s="97">
        <f>SUM(G375:G377)</f>
        <v>151.47620165481385</v>
      </c>
      <c r="H378" s="314"/>
      <c r="I378" s="314">
        <f>SUM(I375:I377)</f>
        <v>113.93847115615608</v>
      </c>
      <c r="J378" s="45" t="s">
        <v>11</v>
      </c>
      <c r="K378" s="46"/>
      <c r="L378" s="19"/>
    </row>
    <row r="379" spans="1:12" ht="16.5" thickBot="1">
      <c r="A379" s="44">
        <v>30</v>
      </c>
      <c r="B379" s="14" t="s">
        <v>400</v>
      </c>
      <c r="C379" s="15"/>
      <c r="D379" s="16"/>
      <c r="E379" s="162"/>
      <c r="F379" s="94"/>
      <c r="G379" s="95"/>
      <c r="H379" s="312"/>
      <c r="I379" s="312"/>
      <c r="J379" s="45"/>
      <c r="K379" s="46"/>
      <c r="L379" s="19"/>
    </row>
    <row r="380" spans="1:12" ht="60.75">
      <c r="A380" s="225">
        <v>1</v>
      </c>
      <c r="B380" s="96" t="s">
        <v>401</v>
      </c>
      <c r="C380" s="23" t="s">
        <v>402</v>
      </c>
      <c r="D380" s="24" t="s">
        <v>8</v>
      </c>
      <c r="E380" s="25">
        <v>406.7508656069189</v>
      </c>
      <c r="F380" s="127">
        <v>3</v>
      </c>
      <c r="G380" s="57">
        <f>E380*F380</f>
        <v>1220.2525968207567</v>
      </c>
      <c r="H380" s="321">
        <v>5</v>
      </c>
      <c r="I380" s="315">
        <f>E380*H380</f>
        <v>2033.7543280345947</v>
      </c>
      <c r="J380" s="51"/>
      <c r="K380" s="26"/>
      <c r="L380" s="19"/>
    </row>
    <row r="381" spans="1:12" ht="61.5" thickBot="1">
      <c r="A381" s="226">
        <f>A380+1</f>
        <v>2</v>
      </c>
      <c r="B381" s="101" t="s">
        <v>401</v>
      </c>
      <c r="C381" s="35" t="s">
        <v>403</v>
      </c>
      <c r="D381" s="36" t="s">
        <v>8</v>
      </c>
      <c r="E381" s="37">
        <v>505.13277325547244</v>
      </c>
      <c r="F381" s="130">
        <v>2</v>
      </c>
      <c r="G381" s="57">
        <f>E381*F381</f>
        <v>1010.2655465109449</v>
      </c>
      <c r="H381" s="322">
        <v>1</v>
      </c>
      <c r="I381" s="315">
        <f>E381*H381</f>
        <v>505.13277325547244</v>
      </c>
      <c r="J381" s="49"/>
      <c r="K381" s="38"/>
      <c r="L381" s="19"/>
    </row>
    <row r="382" spans="1:12" ht="16.5" thickBot="1">
      <c r="A382" s="44"/>
      <c r="B382" s="14" t="s">
        <v>404</v>
      </c>
      <c r="C382" s="40"/>
      <c r="D382" s="41"/>
      <c r="E382" s="162"/>
      <c r="F382" s="94"/>
      <c r="G382" s="97">
        <f>SUM(G380:G381)</f>
        <v>2230.5181433317016</v>
      </c>
      <c r="H382" s="314"/>
      <c r="I382" s="314">
        <f>SUM(I380:I381)</f>
        <v>2538.887101290067</v>
      </c>
      <c r="J382" s="45" t="s">
        <v>11</v>
      </c>
      <c r="K382" s="46"/>
      <c r="L382" s="19"/>
    </row>
    <row r="383" spans="1:12" ht="16.5" thickBot="1">
      <c r="A383" s="44"/>
      <c r="B383" s="14" t="s">
        <v>405</v>
      </c>
      <c r="C383" s="40"/>
      <c r="D383" s="41"/>
      <c r="E383" s="164"/>
      <c r="F383" s="97"/>
      <c r="G383" s="97">
        <f>G10+G37+G43+G52+G56+G63+G67+G72+G75+G81+G99+G102+G108+G124+G236+G239+G255+G263+G271+G288+G291+G315+G320+G327+G331+G335+G365+G373+G378+G382</f>
        <v>45898.72389089226</v>
      </c>
      <c r="H383" s="314"/>
      <c r="I383" s="314">
        <f>I382+I378+I373+I365+I335+I331+I327+I320+I315+I291+I288+I271+I263+I255+I239+I236+I124+I108+I102+I99+I81+I75+I72+I67+I63+I56+I52+I43+I37+I10</f>
        <v>15022.869916632802</v>
      </c>
      <c r="J383" s="45"/>
      <c r="K383" s="46"/>
      <c r="L383" s="19"/>
    </row>
    <row r="384" spans="1:12" ht="15.75">
      <c r="A384" s="72"/>
      <c r="B384" s="118"/>
      <c r="C384" s="74"/>
      <c r="D384" s="72"/>
      <c r="E384" s="160"/>
      <c r="F384" s="119"/>
      <c r="G384" s="119"/>
      <c r="H384" s="119"/>
      <c r="I384" s="119"/>
      <c r="J384" s="75"/>
      <c r="K384" s="76"/>
      <c r="L384" s="19"/>
    </row>
    <row r="385" spans="2:166" ht="20.25" hidden="1">
      <c r="B385" s="78" t="s">
        <v>770</v>
      </c>
      <c r="C385" s="79"/>
      <c r="D385" s="80"/>
      <c r="E385" s="80"/>
      <c r="F385" s="338" t="s">
        <v>406</v>
      </c>
      <c r="G385" s="338"/>
      <c r="H385" s="310"/>
      <c r="I385" s="310"/>
      <c r="J385" s="157"/>
      <c r="K385" s="157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</row>
    <row r="386" spans="1:166" ht="15.75" hidden="1">
      <c r="A386" s="81"/>
      <c r="B386" s="82"/>
      <c r="C386" s="83"/>
      <c r="D386" s="80"/>
      <c r="E386" s="84"/>
      <c r="F386" s="84"/>
      <c r="G386" s="81"/>
      <c r="H386" s="81"/>
      <c r="I386" s="81"/>
      <c r="J386" s="81"/>
      <c r="K386" s="81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</row>
    <row r="387" spans="1:166" ht="20.25" hidden="1">
      <c r="A387" s="81"/>
      <c r="B387" s="78" t="s">
        <v>407</v>
      </c>
      <c r="C387" s="83"/>
      <c r="D387" s="80"/>
      <c r="E387" s="84"/>
      <c r="F387" s="84"/>
      <c r="G387" s="81"/>
      <c r="H387" s="81"/>
      <c r="I387" s="81"/>
      <c r="J387" s="81"/>
      <c r="K387" s="81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</row>
    <row r="388" spans="1:166" ht="15.75" hidden="1">
      <c r="A388" s="81"/>
      <c r="B388" s="82"/>
      <c r="C388" s="83"/>
      <c r="D388" s="80"/>
      <c r="J388" s="81"/>
      <c r="K388" s="81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</row>
    <row r="389" spans="2:166" ht="20.25" hidden="1">
      <c r="B389" s="78" t="s">
        <v>408</v>
      </c>
      <c r="C389" s="79"/>
      <c r="D389" s="80"/>
      <c r="E389" s="80"/>
      <c r="F389" s="338" t="s">
        <v>409</v>
      </c>
      <c r="G389" s="338"/>
      <c r="H389" s="310"/>
      <c r="I389" s="310"/>
      <c r="J389" s="157"/>
      <c r="K389" s="157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</row>
    <row r="390" spans="1:166" ht="15.75" hidden="1">
      <c r="A390" s="81"/>
      <c r="B390" s="82"/>
      <c r="C390" s="83"/>
      <c r="D390" s="80"/>
      <c r="J390" s="81"/>
      <c r="K390" s="81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</row>
    <row r="391" spans="2:166" ht="20.25" hidden="1">
      <c r="B391" s="78" t="s">
        <v>766</v>
      </c>
      <c r="C391" s="79"/>
      <c r="D391" s="80"/>
      <c r="E391" s="80"/>
      <c r="F391" s="338" t="s">
        <v>767</v>
      </c>
      <c r="G391" s="338"/>
      <c r="H391" s="310"/>
      <c r="I391" s="310"/>
      <c r="J391" s="157"/>
      <c r="K391" s="157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</row>
    <row r="392" spans="1:166" ht="15.75" hidden="1">
      <c r="A392" s="81"/>
      <c r="B392" s="82"/>
      <c r="C392" s="83"/>
      <c r="D392" s="80"/>
      <c r="J392" s="81"/>
      <c r="K392" s="81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</row>
    <row r="393" spans="2:166" ht="20.25" hidden="1">
      <c r="B393" s="78" t="s">
        <v>768</v>
      </c>
      <c r="C393" s="79"/>
      <c r="D393" s="80"/>
      <c r="E393" s="80"/>
      <c r="F393" s="338" t="s">
        <v>769</v>
      </c>
      <c r="G393" s="338"/>
      <c r="H393" s="310"/>
      <c r="I393" s="310"/>
      <c r="J393" s="157"/>
      <c r="K393" s="157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</row>
    <row r="394" spans="1:166" ht="15.75" hidden="1">
      <c r="A394" s="81"/>
      <c r="B394" s="82"/>
      <c r="C394" s="83"/>
      <c r="D394" s="80"/>
      <c r="J394" s="81"/>
      <c r="K394" s="81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</row>
    <row r="395" spans="2:166" ht="20.25" hidden="1">
      <c r="B395" s="78" t="s">
        <v>410</v>
      </c>
      <c r="C395" s="79"/>
      <c r="D395" s="80"/>
      <c r="E395" s="80"/>
      <c r="F395" s="338" t="s">
        <v>411</v>
      </c>
      <c r="G395" s="338"/>
      <c r="H395" s="310"/>
      <c r="I395" s="310"/>
      <c r="J395" s="157"/>
      <c r="K395" s="157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</row>
    <row r="396" ht="15" hidden="1"/>
    <row r="399" spans="2:166" ht="18" customHeight="1">
      <c r="B399" s="78" t="s">
        <v>770</v>
      </c>
      <c r="C399" s="79"/>
      <c r="D399" s="80"/>
      <c r="E399" s="218"/>
      <c r="F399" s="219"/>
      <c r="J399" s="338" t="s">
        <v>406</v>
      </c>
      <c r="K399" s="338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</row>
    <row r="400" spans="1:166" ht="11.25" customHeight="1">
      <c r="A400" s="81"/>
      <c r="B400" s="82"/>
      <c r="C400" s="83"/>
      <c r="D400" s="80"/>
      <c r="E400" s="80"/>
      <c r="F400" s="81"/>
      <c r="G400" s="81"/>
      <c r="H400" s="81"/>
      <c r="I400" s="81"/>
      <c r="J400" s="222"/>
      <c r="K400" s="222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</row>
    <row r="401" spans="1:166" ht="15.75">
      <c r="A401" s="220"/>
      <c r="B401" s="221" t="s">
        <v>407</v>
      </c>
      <c r="C401" s="83"/>
      <c r="D401" s="80"/>
      <c r="E401" s="80"/>
      <c r="F401" s="220"/>
      <c r="G401" s="220"/>
      <c r="H401" s="220"/>
      <c r="I401" s="220"/>
      <c r="J401" s="223"/>
      <c r="K401" s="223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</row>
    <row r="402" spans="2:166" ht="17.25" customHeight="1">
      <c r="B402" s="78" t="s">
        <v>408</v>
      </c>
      <c r="C402" s="79"/>
      <c r="D402" s="80"/>
      <c r="E402" s="218"/>
      <c r="F402" s="219"/>
      <c r="J402" s="338" t="s">
        <v>409</v>
      </c>
      <c r="K402" s="338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</row>
    <row r="403" spans="1:166" ht="12" customHeight="1">
      <c r="A403" s="81"/>
      <c r="B403" s="82"/>
      <c r="C403" s="83"/>
      <c r="D403" s="80"/>
      <c r="E403" s="80"/>
      <c r="F403" s="81"/>
      <c r="G403" s="81"/>
      <c r="H403" s="81"/>
      <c r="I403" s="81"/>
      <c r="J403" s="222"/>
      <c r="K403" s="222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  <c r="EI403"/>
      <c r="EJ403"/>
      <c r="EK403"/>
      <c r="EL403"/>
      <c r="EM403"/>
      <c r="EN403"/>
      <c r="EO403"/>
      <c r="EP403"/>
      <c r="EQ403"/>
      <c r="ER403"/>
      <c r="ES403"/>
      <c r="ET403"/>
      <c r="EU403"/>
      <c r="EV403"/>
      <c r="EW403"/>
      <c r="EX403"/>
      <c r="EY403"/>
      <c r="EZ403"/>
      <c r="FA403"/>
      <c r="FB403"/>
      <c r="FC403"/>
      <c r="FD403"/>
      <c r="FE403"/>
      <c r="FF403"/>
      <c r="FG403"/>
      <c r="FH403"/>
      <c r="FI403"/>
      <c r="FJ403"/>
    </row>
    <row r="404" spans="2:166" ht="18" customHeight="1">
      <c r="B404" s="78" t="s">
        <v>801</v>
      </c>
      <c r="C404" s="79"/>
      <c r="D404" s="80"/>
      <c r="E404" s="218"/>
      <c r="F404" s="219"/>
      <c r="J404" s="338" t="s">
        <v>767</v>
      </c>
      <c r="K404" s="338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  <c r="EH404"/>
      <c r="EI404"/>
      <c r="EJ404"/>
      <c r="EK404"/>
      <c r="EL404"/>
      <c r="EM404"/>
      <c r="EN404"/>
      <c r="EO404"/>
      <c r="EP404"/>
      <c r="EQ404"/>
      <c r="ER404"/>
      <c r="ES404"/>
      <c r="ET404"/>
      <c r="EU404"/>
      <c r="EV404"/>
      <c r="EW404"/>
      <c r="EX404"/>
      <c r="EY404"/>
      <c r="EZ404"/>
      <c r="FA404"/>
      <c r="FB404"/>
      <c r="FC404"/>
      <c r="FD404"/>
      <c r="FE404"/>
      <c r="FF404"/>
      <c r="FG404"/>
      <c r="FH404"/>
      <c r="FI404"/>
      <c r="FJ404"/>
    </row>
    <row r="405" spans="1:166" ht="15.75">
      <c r="A405" s="81"/>
      <c r="B405" s="82"/>
      <c r="C405" s="83"/>
      <c r="D405" s="80"/>
      <c r="E405" s="80"/>
      <c r="F405" s="81"/>
      <c r="G405" s="81"/>
      <c r="H405" s="81"/>
      <c r="I405" s="81"/>
      <c r="J405" s="222"/>
      <c r="K405" s="222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  <c r="EI405"/>
      <c r="EJ405"/>
      <c r="EK405"/>
      <c r="EL405"/>
      <c r="EM405"/>
      <c r="EN405"/>
      <c r="EO405"/>
      <c r="EP405"/>
      <c r="EQ405"/>
      <c r="ER405"/>
      <c r="ES405"/>
      <c r="ET405"/>
      <c r="EU405"/>
      <c r="EV405"/>
      <c r="EW405"/>
      <c r="EX405"/>
      <c r="EY405"/>
      <c r="EZ405"/>
      <c r="FA405"/>
      <c r="FB405"/>
      <c r="FC405"/>
      <c r="FD405"/>
      <c r="FE405"/>
      <c r="FF405"/>
      <c r="FG405"/>
      <c r="FH405"/>
      <c r="FI405"/>
      <c r="FJ405"/>
    </row>
    <row r="406" spans="2:166" ht="16.5" customHeight="1">
      <c r="B406" s="78" t="s">
        <v>768</v>
      </c>
      <c r="C406" s="79"/>
      <c r="D406" s="80"/>
      <c r="E406" s="218"/>
      <c r="F406" s="219"/>
      <c r="J406" s="338" t="s">
        <v>769</v>
      </c>
      <c r="K406" s="338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  <c r="EH406"/>
      <c r="EI406"/>
      <c r="EJ406"/>
      <c r="EK406"/>
      <c r="EL406"/>
      <c r="EM406"/>
      <c r="EN406"/>
      <c r="EO406"/>
      <c r="EP406"/>
      <c r="EQ406"/>
      <c r="ER406"/>
      <c r="ES406"/>
      <c r="ET406"/>
      <c r="EU406"/>
      <c r="EV406"/>
      <c r="EW406"/>
      <c r="EX406"/>
      <c r="EY406"/>
      <c r="EZ406"/>
      <c r="FA406"/>
      <c r="FB406"/>
      <c r="FC406"/>
      <c r="FD406"/>
      <c r="FE406"/>
      <c r="FF406"/>
      <c r="FG406"/>
      <c r="FH406"/>
      <c r="FI406"/>
      <c r="FJ406"/>
    </row>
    <row r="407" spans="1:166" ht="11.25" customHeight="1">
      <c r="A407" s="81"/>
      <c r="B407" s="82"/>
      <c r="C407" s="83"/>
      <c r="D407" s="80"/>
      <c r="E407" s="80"/>
      <c r="J407" s="222"/>
      <c r="K407" s="222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  <c r="EH407"/>
      <c r="EI407"/>
      <c r="EJ407"/>
      <c r="EK407"/>
      <c r="EL407"/>
      <c r="EM407"/>
      <c r="EN407"/>
      <c r="EO407"/>
      <c r="EP407"/>
      <c r="EQ407"/>
      <c r="ER407"/>
      <c r="ES407"/>
      <c r="ET407"/>
      <c r="EU407"/>
      <c r="EV407"/>
      <c r="EW407"/>
      <c r="EX407"/>
      <c r="EY407"/>
      <c r="EZ407"/>
      <c r="FA407"/>
      <c r="FB407"/>
      <c r="FC407"/>
      <c r="FD407"/>
      <c r="FE407"/>
      <c r="FF407"/>
      <c r="FG407"/>
      <c r="FH407"/>
      <c r="FI407"/>
      <c r="FJ407"/>
    </row>
    <row r="408" spans="2:166" ht="19.5" customHeight="1">
      <c r="B408" s="78" t="s">
        <v>800</v>
      </c>
      <c r="C408" s="79"/>
      <c r="D408" s="80"/>
      <c r="E408" s="218"/>
      <c r="J408" s="338" t="s">
        <v>411</v>
      </c>
      <c r="K408" s="33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  <c r="EI408"/>
      <c r="EJ408"/>
      <c r="EK408"/>
      <c r="EL408"/>
      <c r="EM408"/>
      <c r="EN408"/>
      <c r="EO408"/>
      <c r="EP408"/>
      <c r="EQ408"/>
      <c r="ER408"/>
      <c r="ES408"/>
      <c r="ET408"/>
      <c r="EU408"/>
      <c r="EV408"/>
      <c r="EW408"/>
      <c r="EX408"/>
      <c r="EY408"/>
      <c r="EZ408"/>
      <c r="FA408"/>
      <c r="FB408"/>
      <c r="FC408"/>
      <c r="FD408"/>
      <c r="FE408"/>
      <c r="FF408"/>
      <c r="FG408"/>
      <c r="FH408"/>
      <c r="FI408"/>
      <c r="FJ408"/>
    </row>
  </sheetData>
  <sheetProtection/>
  <mergeCells count="23">
    <mergeCell ref="J399:K399"/>
    <mergeCell ref="J402:K402"/>
    <mergeCell ref="J404:K404"/>
    <mergeCell ref="J406:K406"/>
    <mergeCell ref="J408:K408"/>
    <mergeCell ref="F395:G395"/>
    <mergeCell ref="J5:J6"/>
    <mergeCell ref="F391:G391"/>
    <mergeCell ref="F393:G393"/>
    <mergeCell ref="D5:D6"/>
    <mergeCell ref="F385:G385"/>
    <mergeCell ref="F389:G389"/>
    <mergeCell ref="H5:H6"/>
    <mergeCell ref="I5:I6"/>
    <mergeCell ref="G5:G6"/>
    <mergeCell ref="F5:F6"/>
    <mergeCell ref="A2:K2"/>
    <mergeCell ref="A3:K3"/>
    <mergeCell ref="C5:C6"/>
    <mergeCell ref="B5:B6"/>
    <mergeCell ref="A5:A6"/>
    <mergeCell ref="E5:E6"/>
    <mergeCell ref="K5:K6"/>
  </mergeCells>
  <printOptions/>
  <pageMargins left="0.5905511811023623" right="0.1968503937007874" top="0.3937007874015748" bottom="0.3937007874015748" header="0.31496062992125984" footer="0.3149606299212598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324"/>
  <sheetViews>
    <sheetView zoomScale="70" zoomScaleNormal="70" zoomScalePageLayoutView="0" workbookViewId="0" topLeftCell="A1">
      <selection activeCell="J67" sqref="J67"/>
    </sheetView>
  </sheetViews>
  <sheetFormatPr defaultColWidth="9.140625" defaultRowHeight="15"/>
  <cols>
    <col min="1" max="1" width="6.8515625" style="77" customWidth="1"/>
    <col min="2" max="2" width="47.140625" style="85" customWidth="1"/>
    <col min="3" max="3" width="53.57421875" style="77" customWidth="1"/>
    <col min="4" max="4" width="9.57421875" style="77" customWidth="1"/>
    <col min="5" max="5" width="10.140625" style="77" customWidth="1"/>
    <col min="6" max="6" width="7.421875" style="77" customWidth="1"/>
    <col min="7" max="7" width="14.8515625" style="77" customWidth="1"/>
    <col min="8" max="8" width="9.8515625" style="6" hidden="1" customWidth="1"/>
    <col min="9" max="9" width="10.140625" style="6" customWidth="1"/>
    <col min="10" max="10" width="23.28125" style="6" customWidth="1"/>
    <col min="65" max="65" width="6.8515625" style="0" customWidth="1"/>
    <col min="66" max="66" width="50.8515625" style="0" customWidth="1"/>
    <col min="67" max="67" width="55.00390625" style="0" customWidth="1"/>
    <col min="68" max="68" width="9.57421875" style="0" customWidth="1"/>
    <col min="69" max="69" width="11.421875" style="0" customWidth="1"/>
    <col min="70" max="70" width="12.421875" style="0" customWidth="1"/>
    <col min="71" max="71" width="9.8515625" style="0" customWidth="1"/>
    <col min="72" max="73" width="13.421875" style="0" customWidth="1"/>
    <col min="74" max="74" width="9.421875" style="0" customWidth="1"/>
    <col min="75" max="76" width="13.421875" style="0" customWidth="1"/>
    <col min="77" max="77" width="9.421875" style="0" customWidth="1"/>
    <col min="78" max="79" width="13.421875" style="0" customWidth="1"/>
    <col min="80" max="80" width="9.421875" style="0" customWidth="1"/>
    <col min="81" max="81" width="15.8515625" style="0" customWidth="1"/>
    <col min="82" max="82" width="16.421875" style="0" customWidth="1"/>
    <col min="83" max="83" width="10.28125" style="0" customWidth="1"/>
    <col min="84" max="84" width="13.28125" style="0" customWidth="1"/>
    <col min="85" max="85" width="14.140625" style="0" customWidth="1"/>
    <col min="86" max="86" width="9.421875" style="0" customWidth="1"/>
    <col min="87" max="88" width="13.421875" style="0" customWidth="1"/>
    <col min="89" max="89" width="8.57421875" style="0" customWidth="1"/>
    <col min="90" max="90" width="15.7109375" style="0" customWidth="1"/>
    <col min="91" max="91" width="15.57421875" style="0" customWidth="1"/>
    <col min="92" max="92" width="13.00390625" style="0" customWidth="1"/>
    <col min="93" max="94" width="14.8515625" style="0" customWidth="1"/>
    <col min="95" max="96" width="9.8515625" style="0" customWidth="1"/>
    <col min="97" max="97" width="11.140625" style="0" customWidth="1"/>
    <col min="98" max="98" width="13.7109375" style="0" customWidth="1"/>
    <col min="99" max="99" width="14.140625" style="0" customWidth="1"/>
  </cols>
  <sheetData>
    <row r="1" spans="1:7" ht="20.25">
      <c r="A1" s="1"/>
      <c r="B1" s="2"/>
      <c r="C1" s="3"/>
      <c r="D1" s="4"/>
      <c r="E1" s="5"/>
      <c r="F1" s="5"/>
      <c r="G1" s="4"/>
    </row>
    <row r="2" spans="1:10" ht="18">
      <c r="A2" s="330" t="s">
        <v>879</v>
      </c>
      <c r="B2" s="330"/>
      <c r="C2" s="330"/>
      <c r="D2" s="330"/>
      <c r="E2" s="330"/>
      <c r="F2" s="330"/>
      <c r="G2" s="330"/>
      <c r="H2" s="330"/>
      <c r="I2" s="330"/>
      <c r="J2" s="330"/>
    </row>
    <row r="3" spans="1:10" ht="42.75" customHeight="1">
      <c r="A3" s="331" t="s">
        <v>802</v>
      </c>
      <c r="B3" s="331"/>
      <c r="C3" s="331"/>
      <c r="D3" s="331"/>
      <c r="E3" s="331"/>
      <c r="F3" s="331"/>
      <c r="G3" s="331"/>
      <c r="H3" s="331"/>
      <c r="I3" s="331"/>
      <c r="J3" s="331"/>
    </row>
    <row r="4" spans="1:7" ht="24" thickBot="1">
      <c r="A4" s="8"/>
      <c r="B4" s="9"/>
      <c r="C4" s="10"/>
      <c r="D4" s="11"/>
      <c r="E4" s="12"/>
      <c r="F4" s="12"/>
      <c r="G4" s="11"/>
    </row>
    <row r="5" spans="1:10" ht="15" customHeight="1">
      <c r="A5" s="341" t="s">
        <v>0</v>
      </c>
      <c r="B5" s="343" t="s">
        <v>1</v>
      </c>
      <c r="C5" s="343" t="s">
        <v>2</v>
      </c>
      <c r="D5" s="332" t="s">
        <v>3</v>
      </c>
      <c r="E5" s="336" t="s">
        <v>4</v>
      </c>
      <c r="F5" s="328" t="s">
        <v>6</v>
      </c>
      <c r="G5" s="328" t="s">
        <v>7</v>
      </c>
      <c r="H5" s="332" t="s">
        <v>5</v>
      </c>
      <c r="I5" s="345" t="s">
        <v>5</v>
      </c>
      <c r="J5" s="332" t="s">
        <v>880</v>
      </c>
    </row>
    <row r="6" spans="1:10" ht="93.75" customHeight="1" thickBot="1">
      <c r="A6" s="342"/>
      <c r="B6" s="344"/>
      <c r="C6" s="344"/>
      <c r="D6" s="333"/>
      <c r="E6" s="337"/>
      <c r="F6" s="329"/>
      <c r="G6" s="329"/>
      <c r="H6" s="333"/>
      <c r="I6" s="346"/>
      <c r="J6" s="333"/>
    </row>
    <row r="7" spans="1:10" ht="15.75" thickBot="1">
      <c r="A7" s="299">
        <v>1</v>
      </c>
      <c r="B7" s="88">
        <f>A7+1</f>
        <v>2</v>
      </c>
      <c r="C7" s="88">
        <f>B7+1</f>
        <v>3</v>
      </c>
      <c r="D7" s="17">
        <f>C7+1</f>
        <v>4</v>
      </c>
      <c r="E7" s="17">
        <f>D7+1</f>
        <v>5</v>
      </c>
      <c r="F7" s="17">
        <f>E7+1</f>
        <v>6</v>
      </c>
      <c r="G7" s="17">
        <f>F7+1</f>
        <v>7</v>
      </c>
      <c r="H7" s="17">
        <f>G7+1</f>
        <v>8</v>
      </c>
      <c r="I7" s="17">
        <v>8</v>
      </c>
      <c r="J7" s="17">
        <v>9</v>
      </c>
    </row>
    <row r="8" spans="1:10" ht="16.5" thickBot="1">
      <c r="A8" s="269"/>
      <c r="B8" s="56" t="s">
        <v>506</v>
      </c>
      <c r="C8" s="86"/>
      <c r="D8" s="16"/>
      <c r="E8" s="158"/>
      <c r="F8" s="94"/>
      <c r="G8" s="95"/>
      <c r="H8" s="45"/>
      <c r="I8" s="45"/>
      <c r="J8" s="149"/>
    </row>
    <row r="9" spans="1:10" ht="16.5" thickBot="1">
      <c r="A9" s="269">
        <v>1</v>
      </c>
      <c r="B9" s="56" t="s">
        <v>873</v>
      </c>
      <c r="C9" s="86"/>
      <c r="D9" s="16"/>
      <c r="E9" s="179"/>
      <c r="F9" s="94"/>
      <c r="G9" s="184"/>
      <c r="H9" s="45"/>
      <c r="I9" s="53"/>
      <c r="J9" s="149"/>
    </row>
    <row r="10" spans="1:10" ht="16.5" thickBot="1">
      <c r="A10" s="251">
        <v>1</v>
      </c>
      <c r="B10" s="206" t="s">
        <v>507</v>
      </c>
      <c r="C10" s="111" t="s">
        <v>508</v>
      </c>
      <c r="D10" s="60" t="s">
        <v>8</v>
      </c>
      <c r="E10" s="92">
        <v>17.448698944207827</v>
      </c>
      <c r="F10" s="137">
        <v>1</v>
      </c>
      <c r="G10" s="174">
        <f>E10*F10</f>
        <v>17.448698944207827</v>
      </c>
      <c r="H10" s="191"/>
      <c r="I10" s="215"/>
      <c r="J10" s="192"/>
    </row>
    <row r="11" spans="1:10" ht="16.5" thickBot="1">
      <c r="A11" s="177"/>
      <c r="B11" s="56" t="s">
        <v>874</v>
      </c>
      <c r="C11" s="86"/>
      <c r="D11" s="16"/>
      <c r="E11" s="179"/>
      <c r="F11" s="94"/>
      <c r="G11" s="180">
        <f>SUM(G10)</f>
        <v>17.448698944207827</v>
      </c>
      <c r="H11" s="181"/>
      <c r="I11" s="203" t="s">
        <v>777</v>
      </c>
      <c r="J11" s="327" t="s">
        <v>881</v>
      </c>
    </row>
    <row r="12" spans="1:10" ht="16.5" thickBot="1">
      <c r="A12" s="183">
        <v>2</v>
      </c>
      <c r="B12" s="56" t="s">
        <v>804</v>
      </c>
      <c r="C12" s="86"/>
      <c r="D12" s="16"/>
      <c r="E12" s="179"/>
      <c r="F12" s="94"/>
      <c r="G12" s="180"/>
      <c r="H12" s="181"/>
      <c r="I12" s="202"/>
      <c r="J12" s="182"/>
    </row>
    <row r="13" spans="1:10" ht="15.75">
      <c r="A13" s="253">
        <v>1</v>
      </c>
      <c r="B13" s="131" t="s">
        <v>805</v>
      </c>
      <c r="C13" s="117" t="s">
        <v>568</v>
      </c>
      <c r="D13" s="24" t="s">
        <v>49</v>
      </c>
      <c r="E13" s="25">
        <v>6.335080919128102</v>
      </c>
      <c r="F13" s="121">
        <v>5</v>
      </c>
      <c r="G13" s="165">
        <f>E13*F13</f>
        <v>31.67540459564051</v>
      </c>
      <c r="H13" s="166"/>
      <c r="I13" s="211"/>
      <c r="J13" s="168"/>
    </row>
    <row r="14" spans="1:10" ht="23.25" customHeight="1">
      <c r="A14" s="253">
        <f>SUM(A13+1)</f>
        <v>2</v>
      </c>
      <c r="B14" s="105" t="s">
        <v>805</v>
      </c>
      <c r="C14" s="65" t="s">
        <v>569</v>
      </c>
      <c r="D14" s="29" t="s">
        <v>49</v>
      </c>
      <c r="E14" s="30">
        <v>1.9730882656743898</v>
      </c>
      <c r="F14" s="18">
        <v>5</v>
      </c>
      <c r="G14" s="165">
        <f>E14*F14</f>
        <v>9.865441328371949</v>
      </c>
      <c r="H14" s="167"/>
      <c r="I14" s="212"/>
      <c r="J14" s="169"/>
    </row>
    <row r="15" spans="1:10" ht="75.75" customHeight="1" thickBot="1">
      <c r="A15" s="253">
        <f>SUM(A14+1)</f>
        <v>3</v>
      </c>
      <c r="B15" s="128" t="s">
        <v>573</v>
      </c>
      <c r="C15" s="129" t="s">
        <v>574</v>
      </c>
      <c r="D15" s="285" t="s">
        <v>49</v>
      </c>
      <c r="E15" s="37">
        <v>48.75794059450473</v>
      </c>
      <c r="F15" s="138">
        <v>2</v>
      </c>
      <c r="G15" s="174">
        <f>E15*F15</f>
        <v>97.51588118900946</v>
      </c>
      <c r="H15" s="175"/>
      <c r="I15" s="213"/>
      <c r="J15" s="176"/>
    </row>
    <row r="16" spans="1:10" ht="16.5" thickBot="1">
      <c r="A16" s="183"/>
      <c r="B16" s="56" t="s">
        <v>806</v>
      </c>
      <c r="C16" s="86"/>
      <c r="D16" s="16"/>
      <c r="E16" s="179"/>
      <c r="F16" s="94"/>
      <c r="G16" s="180">
        <f>SUM(G13:G15)</f>
        <v>139.0567271130219</v>
      </c>
      <c r="H16" s="181"/>
      <c r="I16" s="203" t="s">
        <v>11</v>
      </c>
      <c r="J16" s="182"/>
    </row>
    <row r="17" spans="1:10" ht="16.5" thickBot="1">
      <c r="A17" s="183">
        <v>3</v>
      </c>
      <c r="B17" s="56" t="s">
        <v>850</v>
      </c>
      <c r="C17" s="86"/>
      <c r="D17" s="16"/>
      <c r="E17" s="179"/>
      <c r="F17" s="94"/>
      <c r="G17" s="180"/>
      <c r="H17" s="181"/>
      <c r="I17" s="203"/>
      <c r="J17" s="182"/>
    </row>
    <row r="18" spans="1:10" s="241" customFormat="1" ht="16.5" thickBot="1">
      <c r="A18" s="253">
        <v>1</v>
      </c>
      <c r="B18" s="109" t="s">
        <v>526</v>
      </c>
      <c r="C18" s="110" t="s">
        <v>844</v>
      </c>
      <c r="D18" s="136" t="s">
        <v>8</v>
      </c>
      <c r="E18" s="30">
        <v>12.370459345920938</v>
      </c>
      <c r="F18" s="18">
        <v>5</v>
      </c>
      <c r="G18" s="165">
        <f>E18*F18</f>
        <v>61.85229672960469</v>
      </c>
      <c r="H18" s="167"/>
      <c r="I18" s="212"/>
      <c r="J18" s="169"/>
    </row>
    <row r="19" spans="1:10" ht="16.5" thickBot="1">
      <c r="A19" s="183"/>
      <c r="B19" s="56" t="s">
        <v>851</v>
      </c>
      <c r="C19" s="86"/>
      <c r="D19" s="16"/>
      <c r="E19" s="179"/>
      <c r="F19" s="94"/>
      <c r="G19" s="180">
        <f>SUM(G18)</f>
        <v>61.85229672960469</v>
      </c>
      <c r="H19" s="181"/>
      <c r="I19" s="203" t="s">
        <v>777</v>
      </c>
      <c r="J19" s="182"/>
    </row>
    <row r="20" spans="1:10" ht="16.5" thickBot="1">
      <c r="A20" s="183">
        <v>4</v>
      </c>
      <c r="B20" s="56" t="s">
        <v>846</v>
      </c>
      <c r="C20" s="86"/>
      <c r="D20" s="16"/>
      <c r="E20" s="179"/>
      <c r="F20" s="94"/>
      <c r="G20" s="180"/>
      <c r="H20" s="181"/>
      <c r="I20" s="203"/>
      <c r="J20" s="182"/>
    </row>
    <row r="21" spans="1:10" ht="15.75">
      <c r="A21" s="252">
        <v>1</v>
      </c>
      <c r="B21" s="105" t="s">
        <v>848</v>
      </c>
      <c r="C21" s="106" t="s">
        <v>646</v>
      </c>
      <c r="D21" s="29" t="s">
        <v>8</v>
      </c>
      <c r="E21" s="30">
        <v>6.163320324298229</v>
      </c>
      <c r="F21" s="18">
        <v>5</v>
      </c>
      <c r="G21" s="165">
        <f>E21*F21</f>
        <v>30.816601621491145</v>
      </c>
      <c r="H21" s="167"/>
      <c r="I21" s="212"/>
      <c r="J21" s="169"/>
    </row>
    <row r="22" spans="1:10" ht="16.5" thickBot="1">
      <c r="A22" s="251">
        <v>2</v>
      </c>
      <c r="B22" s="120" t="s">
        <v>848</v>
      </c>
      <c r="C22" s="207" t="s">
        <v>647</v>
      </c>
      <c r="D22" s="36" t="s">
        <v>8</v>
      </c>
      <c r="E22" s="37">
        <v>10.254351701399505</v>
      </c>
      <c r="F22" s="138">
        <v>5</v>
      </c>
      <c r="G22" s="174">
        <f>E22*F22</f>
        <v>51.27175850699753</v>
      </c>
      <c r="H22" s="175"/>
      <c r="I22" s="213"/>
      <c r="J22" s="176"/>
    </row>
    <row r="23" spans="1:10" ht="16.5" thickBot="1">
      <c r="A23" s="183"/>
      <c r="B23" s="56" t="s">
        <v>847</v>
      </c>
      <c r="C23" s="86"/>
      <c r="D23" s="16"/>
      <c r="E23" s="179"/>
      <c r="F23" s="94"/>
      <c r="G23" s="180">
        <f>SUM(G21:G22)</f>
        <v>82.08836012848867</v>
      </c>
      <c r="H23" s="181"/>
      <c r="I23" s="203" t="s">
        <v>777</v>
      </c>
      <c r="J23" s="327" t="s">
        <v>881</v>
      </c>
    </row>
    <row r="24" spans="1:10" ht="16.5" thickBot="1">
      <c r="A24" s="183">
        <v>5</v>
      </c>
      <c r="B24" s="56" t="s">
        <v>849</v>
      </c>
      <c r="C24" s="86"/>
      <c r="D24" s="16"/>
      <c r="E24" s="179"/>
      <c r="F24" s="94"/>
      <c r="G24" s="180"/>
      <c r="H24" s="181"/>
      <c r="I24" s="203"/>
      <c r="J24" s="182"/>
    </row>
    <row r="25" spans="1:10" ht="15.75">
      <c r="A25" s="252">
        <v>1</v>
      </c>
      <c r="B25" s="105" t="s">
        <v>488</v>
      </c>
      <c r="C25" s="65" t="s">
        <v>489</v>
      </c>
      <c r="D25" s="136" t="s">
        <v>8</v>
      </c>
      <c r="E25" s="30">
        <v>0.44983488530621596</v>
      </c>
      <c r="F25" s="18">
        <v>60</v>
      </c>
      <c r="G25" s="165">
        <f aca="true" t="shared" si="0" ref="G25:G31">E25*F25</f>
        <v>26.990093118372958</v>
      </c>
      <c r="H25" s="167"/>
      <c r="I25" s="212"/>
      <c r="J25" s="169"/>
    </row>
    <row r="26" spans="1:10" ht="15.75">
      <c r="A26" s="253">
        <f>SUM(A25+1)</f>
        <v>2</v>
      </c>
      <c r="B26" s="105" t="s">
        <v>557</v>
      </c>
      <c r="C26" s="65" t="s">
        <v>558</v>
      </c>
      <c r="D26" s="29" t="s">
        <v>8</v>
      </c>
      <c r="E26" s="30">
        <v>0.3688646059510971</v>
      </c>
      <c r="F26" s="18">
        <v>10</v>
      </c>
      <c r="G26" s="165">
        <f t="shared" si="0"/>
        <v>3.688646059510971</v>
      </c>
      <c r="H26" s="167"/>
      <c r="I26" s="212"/>
      <c r="J26" s="169"/>
    </row>
    <row r="27" spans="1:10" ht="15.75">
      <c r="A27" s="253">
        <f>SUM(A26+1)</f>
        <v>3</v>
      </c>
      <c r="B27" s="109" t="s">
        <v>412</v>
      </c>
      <c r="C27" s="110" t="s">
        <v>246</v>
      </c>
      <c r="D27" s="29" t="s">
        <v>8</v>
      </c>
      <c r="E27" s="30">
        <v>0.06409268129000001</v>
      </c>
      <c r="F27" s="18">
        <v>400</v>
      </c>
      <c r="G27" s="248">
        <f t="shared" si="0"/>
        <v>25.637072516000003</v>
      </c>
      <c r="H27" s="31"/>
      <c r="I27" s="283"/>
      <c r="J27" s="31"/>
    </row>
    <row r="28" spans="1:10" ht="15.75">
      <c r="A28" s="253">
        <f>SUM(A27+1)</f>
        <v>4</v>
      </c>
      <c r="B28" s="105" t="s">
        <v>603</v>
      </c>
      <c r="C28" s="65" t="s">
        <v>604</v>
      </c>
      <c r="D28" s="29" t="s">
        <v>8</v>
      </c>
      <c r="E28" s="30">
        <v>0.021985360669701862</v>
      </c>
      <c r="F28" s="18">
        <v>1500</v>
      </c>
      <c r="G28" s="229">
        <f t="shared" si="0"/>
        <v>32.97804100455279</v>
      </c>
      <c r="H28" s="167"/>
      <c r="I28" s="212"/>
      <c r="J28" s="169"/>
    </row>
    <row r="29" spans="1:10" ht="15.75">
      <c r="A29" s="253">
        <f>SUM(A28+1)</f>
        <v>5</v>
      </c>
      <c r="B29" s="105" t="s">
        <v>603</v>
      </c>
      <c r="C29" s="65" t="s">
        <v>605</v>
      </c>
      <c r="D29" s="29" t="s">
        <v>8</v>
      </c>
      <c r="E29" s="30">
        <v>0.021985360669701862</v>
      </c>
      <c r="F29" s="18">
        <v>1000</v>
      </c>
      <c r="G29" s="229">
        <f t="shared" si="0"/>
        <v>21.985360669701862</v>
      </c>
      <c r="H29" s="167"/>
      <c r="I29" s="212"/>
      <c r="J29" s="169"/>
    </row>
    <row r="30" spans="1:10" s="20" customFormat="1" ht="15.75">
      <c r="A30" s="253">
        <f>SUM(A29+1)</f>
        <v>6</v>
      </c>
      <c r="B30" s="206" t="s">
        <v>611</v>
      </c>
      <c r="C30" s="111" t="s">
        <v>612</v>
      </c>
      <c r="D30" s="60" t="s">
        <v>8</v>
      </c>
      <c r="E30" s="30">
        <v>0.0224917442653108</v>
      </c>
      <c r="F30" s="18">
        <v>25</v>
      </c>
      <c r="G30" s="229">
        <f t="shared" si="0"/>
        <v>0.56229360663277</v>
      </c>
      <c r="H30" s="191"/>
      <c r="I30" s="284"/>
      <c r="J30" s="192"/>
    </row>
    <row r="31" spans="1:10" ht="16.5" thickBot="1">
      <c r="A31" s="253">
        <f>SUM(A30+1)</f>
        <v>7</v>
      </c>
      <c r="B31" s="256" t="s">
        <v>729</v>
      </c>
      <c r="C31" s="98"/>
      <c r="D31" s="36" t="s">
        <v>765</v>
      </c>
      <c r="E31" s="37">
        <v>0.32613029184700654</v>
      </c>
      <c r="F31" s="138">
        <v>8</v>
      </c>
      <c r="G31" s="235">
        <f t="shared" si="0"/>
        <v>2.6090423347760523</v>
      </c>
      <c r="H31" s="175"/>
      <c r="I31" s="213"/>
      <c r="J31" s="176"/>
    </row>
    <row r="32" spans="1:10" ht="16.5" thickBot="1">
      <c r="A32" s="183"/>
      <c r="B32" s="56" t="s">
        <v>852</v>
      </c>
      <c r="C32" s="86"/>
      <c r="D32" s="16"/>
      <c r="E32" s="179"/>
      <c r="F32" s="94"/>
      <c r="G32" s="180">
        <f>SUM(G25:G31)</f>
        <v>114.4505493095474</v>
      </c>
      <c r="H32" s="181"/>
      <c r="I32" s="203" t="s">
        <v>11</v>
      </c>
      <c r="J32" s="182"/>
    </row>
    <row r="33" spans="1:10" ht="16.5" thickBot="1">
      <c r="A33" s="183">
        <v>6</v>
      </c>
      <c r="B33" s="56" t="s">
        <v>853</v>
      </c>
      <c r="C33" s="86"/>
      <c r="D33" s="16"/>
      <c r="E33" s="179"/>
      <c r="F33" s="94"/>
      <c r="G33" s="180"/>
      <c r="H33" s="181"/>
      <c r="I33" s="203"/>
      <c r="J33" s="182"/>
    </row>
    <row r="34" spans="1:10" ht="16.5" thickBot="1">
      <c r="A34" s="251">
        <v>1</v>
      </c>
      <c r="B34" s="273" t="s">
        <v>854</v>
      </c>
      <c r="C34" s="274" t="s">
        <v>681</v>
      </c>
      <c r="D34" s="249" t="s">
        <v>8</v>
      </c>
      <c r="E34" s="37">
        <v>3.228689889285365</v>
      </c>
      <c r="F34" s="138">
        <v>20</v>
      </c>
      <c r="G34" s="174">
        <f>E34*F34</f>
        <v>64.5737977857073</v>
      </c>
      <c r="H34" s="175"/>
      <c r="I34" s="213"/>
      <c r="J34" s="176"/>
    </row>
    <row r="35" spans="1:10" ht="16.5" thickBot="1">
      <c r="A35" s="183"/>
      <c r="B35" s="56" t="s">
        <v>855</v>
      </c>
      <c r="C35" s="86"/>
      <c r="D35" s="16"/>
      <c r="E35" s="179"/>
      <c r="F35" s="94"/>
      <c r="G35" s="180">
        <f>SUM(G34)</f>
        <v>64.5737977857073</v>
      </c>
      <c r="H35" s="181"/>
      <c r="I35" s="203" t="s">
        <v>777</v>
      </c>
      <c r="J35" s="327" t="s">
        <v>881</v>
      </c>
    </row>
    <row r="36" spans="1:10" ht="16.5" thickBot="1">
      <c r="A36" s="183">
        <v>7</v>
      </c>
      <c r="B36" s="56" t="s">
        <v>856</v>
      </c>
      <c r="C36" s="86"/>
      <c r="D36" s="16"/>
      <c r="E36" s="179"/>
      <c r="F36" s="94"/>
      <c r="G36" s="180"/>
      <c r="H36" s="181"/>
      <c r="I36" s="203"/>
      <c r="J36" s="182"/>
    </row>
    <row r="37" spans="1:10" ht="16.5" thickBot="1">
      <c r="A37" s="251">
        <v>1</v>
      </c>
      <c r="B37" s="206" t="s">
        <v>859</v>
      </c>
      <c r="C37" s="111" t="s">
        <v>858</v>
      </c>
      <c r="D37" s="60" t="s">
        <v>8</v>
      </c>
      <c r="E37" s="92">
        <v>1.012128491938986</v>
      </c>
      <c r="F37" s="137">
        <v>130</v>
      </c>
      <c r="G37" s="174">
        <f>E37*F37</f>
        <v>131.57670395206816</v>
      </c>
      <c r="H37" s="191"/>
      <c r="I37" s="215"/>
      <c r="J37" s="192"/>
    </row>
    <row r="38" spans="1:10" ht="16.5" thickBot="1">
      <c r="A38" s="183"/>
      <c r="B38" s="56" t="s">
        <v>857</v>
      </c>
      <c r="C38" s="86"/>
      <c r="D38" s="16"/>
      <c r="E38" s="179"/>
      <c r="F38" s="94"/>
      <c r="G38" s="180">
        <f>SUM(G37)</f>
        <v>131.57670395206816</v>
      </c>
      <c r="H38" s="181"/>
      <c r="I38" s="203" t="s">
        <v>11</v>
      </c>
      <c r="J38" s="182"/>
    </row>
    <row r="39" spans="1:10" ht="16.5" thickBot="1">
      <c r="A39" s="183">
        <v>8</v>
      </c>
      <c r="B39" s="56" t="s">
        <v>860</v>
      </c>
      <c r="C39" s="86"/>
      <c r="D39" s="16"/>
      <c r="E39" s="179"/>
      <c r="F39" s="94"/>
      <c r="G39" s="180"/>
      <c r="H39" s="181"/>
      <c r="I39" s="203"/>
      <c r="J39" s="182"/>
    </row>
    <row r="40" spans="1:10" ht="46.5" thickBot="1">
      <c r="A40" s="257">
        <v>1</v>
      </c>
      <c r="B40" s="120" t="s">
        <v>705</v>
      </c>
      <c r="C40" s="129" t="s">
        <v>706</v>
      </c>
      <c r="D40" s="36" t="s">
        <v>49</v>
      </c>
      <c r="E40" s="37">
        <v>73.0981688622601</v>
      </c>
      <c r="F40" s="138">
        <v>2</v>
      </c>
      <c r="G40" s="235">
        <f>E40*F40</f>
        <v>146.1963377245202</v>
      </c>
      <c r="H40" s="175"/>
      <c r="I40" s="213"/>
      <c r="J40" s="176"/>
    </row>
    <row r="41" spans="1:10" ht="16.5" thickBot="1">
      <c r="A41" s="183"/>
      <c r="B41" s="56" t="s">
        <v>861</v>
      </c>
      <c r="C41" s="86"/>
      <c r="D41" s="16"/>
      <c r="E41" s="179"/>
      <c r="F41" s="94"/>
      <c r="G41" s="180">
        <f>SUM(G40)</f>
        <v>146.1963377245202</v>
      </c>
      <c r="H41" s="181"/>
      <c r="I41" s="203" t="s">
        <v>11</v>
      </c>
      <c r="J41" s="182"/>
    </row>
    <row r="42" spans="1:10" ht="16.5" thickBot="1">
      <c r="A42" s="183">
        <v>9</v>
      </c>
      <c r="B42" s="56" t="s">
        <v>862</v>
      </c>
      <c r="C42" s="86"/>
      <c r="D42" s="16"/>
      <c r="E42" s="179"/>
      <c r="F42" s="94"/>
      <c r="G42" s="180"/>
      <c r="H42" s="181"/>
      <c r="I42" s="203"/>
      <c r="J42" s="182"/>
    </row>
    <row r="43" spans="1:10" ht="15.75">
      <c r="A43" s="253">
        <v>1</v>
      </c>
      <c r="B43" s="131" t="s">
        <v>524</v>
      </c>
      <c r="C43" s="117" t="s">
        <v>525</v>
      </c>
      <c r="D43" s="24" t="s">
        <v>9</v>
      </c>
      <c r="E43" s="25">
        <v>0.07019954532006817</v>
      </c>
      <c r="F43" s="121">
        <v>400</v>
      </c>
      <c r="G43" s="165">
        <f>E43*F43</f>
        <v>28.079818128027267</v>
      </c>
      <c r="H43" s="166"/>
      <c r="I43" s="211"/>
      <c r="J43" s="168"/>
    </row>
    <row r="44" spans="1:10" ht="15.75">
      <c r="A44" s="253">
        <f>SUM(A43+1)</f>
        <v>2</v>
      </c>
      <c r="B44" s="105" t="s">
        <v>644</v>
      </c>
      <c r="C44" s="106" t="s">
        <v>645</v>
      </c>
      <c r="D44" s="29" t="s">
        <v>45</v>
      </c>
      <c r="E44" s="30">
        <v>0.01744869894420783</v>
      </c>
      <c r="F44" s="18">
        <v>600</v>
      </c>
      <c r="G44" s="165">
        <f>E44*F44</f>
        <v>10.469219366524698</v>
      </c>
      <c r="H44" s="167"/>
      <c r="I44" s="212"/>
      <c r="J44" s="169"/>
    </row>
    <row r="45" spans="1:10" ht="15.75">
      <c r="A45" s="253">
        <f>SUM(A44+1)</f>
        <v>3</v>
      </c>
      <c r="B45" s="105" t="s">
        <v>685</v>
      </c>
      <c r="C45" s="65" t="s">
        <v>567</v>
      </c>
      <c r="D45" s="29" t="s">
        <v>764</v>
      </c>
      <c r="E45" s="30">
        <v>0.03424368064393569</v>
      </c>
      <c r="F45" s="18">
        <v>120</v>
      </c>
      <c r="G45" s="165">
        <f>E45*F45</f>
        <v>4.109241677272283</v>
      </c>
      <c r="H45" s="167"/>
      <c r="I45" s="212"/>
      <c r="J45" s="169"/>
    </row>
    <row r="46" spans="1:10" ht="15.75">
      <c r="A46" s="253">
        <f>SUM(A45+1)</f>
        <v>4</v>
      </c>
      <c r="B46" s="105" t="s">
        <v>720</v>
      </c>
      <c r="C46" s="65" t="s">
        <v>567</v>
      </c>
      <c r="D46" s="29" t="s">
        <v>8</v>
      </c>
      <c r="E46" s="30">
        <v>0.04239693794011085</v>
      </c>
      <c r="F46" s="18">
        <v>100</v>
      </c>
      <c r="G46" s="165">
        <f>E46*F46</f>
        <v>4.239693794011085</v>
      </c>
      <c r="H46" s="167"/>
      <c r="I46" s="212"/>
      <c r="J46" s="169"/>
    </row>
    <row r="47" spans="1:10" ht="16.5" thickBot="1">
      <c r="A47" s="253">
        <f>SUM(A46+1)</f>
        <v>5</v>
      </c>
      <c r="B47" s="128" t="s">
        <v>721</v>
      </c>
      <c r="C47" s="98" t="s">
        <v>722</v>
      </c>
      <c r="D47" s="36" t="s">
        <v>9</v>
      </c>
      <c r="E47" s="37">
        <v>0.16194055871023774</v>
      </c>
      <c r="F47" s="138">
        <v>3</v>
      </c>
      <c r="G47" s="174">
        <f>E47*F47</f>
        <v>0.48582167613071325</v>
      </c>
      <c r="H47" s="175"/>
      <c r="I47" s="213"/>
      <c r="J47" s="176"/>
    </row>
    <row r="48" spans="1:10" ht="16.5" thickBot="1">
      <c r="A48" s="183"/>
      <c r="B48" s="56" t="s">
        <v>863</v>
      </c>
      <c r="C48" s="86"/>
      <c r="D48" s="16"/>
      <c r="E48" s="179"/>
      <c r="F48" s="94"/>
      <c r="G48" s="180">
        <f>SUM(G43:G47)</f>
        <v>47.38379464196605</v>
      </c>
      <c r="H48" s="181"/>
      <c r="I48" s="203" t="s">
        <v>777</v>
      </c>
      <c r="J48" s="182"/>
    </row>
    <row r="49" spans="1:10" ht="16.5" thickBot="1">
      <c r="A49" s="183">
        <v>10</v>
      </c>
      <c r="B49" s="56" t="s">
        <v>864</v>
      </c>
      <c r="C49" s="86"/>
      <c r="D49" s="16"/>
      <c r="E49" s="179"/>
      <c r="F49" s="94"/>
      <c r="G49" s="180"/>
      <c r="H49" s="181"/>
      <c r="I49" s="203"/>
      <c r="J49" s="182"/>
    </row>
    <row r="50" spans="1:10" ht="15.75">
      <c r="A50" s="252">
        <v>1</v>
      </c>
      <c r="B50" s="105" t="s">
        <v>595</v>
      </c>
      <c r="C50" s="65" t="s">
        <v>596</v>
      </c>
      <c r="D50" s="29" t="s">
        <v>9</v>
      </c>
      <c r="E50" s="30">
        <v>0.14656907113134576</v>
      </c>
      <c r="F50" s="18">
        <v>30</v>
      </c>
      <c r="G50" s="165">
        <f>E50*F50</f>
        <v>4.397072133940373</v>
      </c>
      <c r="H50" s="167"/>
      <c r="I50" s="212"/>
      <c r="J50" s="169"/>
    </row>
    <row r="51" spans="1:10" ht="30.75">
      <c r="A51" s="252">
        <f>SUM(A50+1)</f>
        <v>2</v>
      </c>
      <c r="B51" s="106" t="s">
        <v>686</v>
      </c>
      <c r="C51" s="65" t="s">
        <v>687</v>
      </c>
      <c r="D51" s="29" t="s">
        <v>764</v>
      </c>
      <c r="E51" s="30">
        <v>0.04076628648087582</v>
      </c>
      <c r="F51" s="18">
        <v>25</v>
      </c>
      <c r="G51" s="165">
        <f>E51*F51</f>
        <v>1.0191571620218953</v>
      </c>
      <c r="H51" s="167"/>
      <c r="I51" s="212"/>
      <c r="J51" s="169"/>
    </row>
    <row r="52" spans="1:10" ht="15.75">
      <c r="A52" s="252">
        <f>SUM(A51+1)</f>
        <v>3</v>
      </c>
      <c r="B52" s="105" t="s">
        <v>726</v>
      </c>
      <c r="C52" s="65"/>
      <c r="D52" s="136" t="s">
        <v>284</v>
      </c>
      <c r="E52" s="277">
        <v>0.22829120429290461</v>
      </c>
      <c r="F52" s="278">
        <v>20</v>
      </c>
      <c r="G52" s="279">
        <f>E52*F52</f>
        <v>4.565824085858092</v>
      </c>
      <c r="H52" s="242"/>
      <c r="I52" s="280"/>
      <c r="J52" s="281"/>
    </row>
    <row r="53" spans="1:10" ht="16.5" thickBot="1">
      <c r="A53" s="252">
        <f>SUM(A52+1)</f>
        <v>4</v>
      </c>
      <c r="B53" s="128" t="s">
        <v>751</v>
      </c>
      <c r="C53" s="129" t="s">
        <v>752</v>
      </c>
      <c r="D53" s="36" t="s">
        <v>8</v>
      </c>
      <c r="E53" s="37">
        <v>0.0601679273938201</v>
      </c>
      <c r="F53" s="138">
        <v>60</v>
      </c>
      <c r="G53" s="174">
        <f>E53*F53</f>
        <v>3.610075643629206</v>
      </c>
      <c r="H53" s="175"/>
      <c r="I53" s="213"/>
      <c r="J53" s="176"/>
    </row>
    <row r="54" spans="1:10" ht="16.5" thickBot="1">
      <c r="A54" s="183"/>
      <c r="B54" s="56" t="s">
        <v>865</v>
      </c>
      <c r="C54" s="86"/>
      <c r="D54" s="16"/>
      <c r="E54" s="179"/>
      <c r="F54" s="94"/>
      <c r="G54" s="180">
        <f>SUM(G50:G53)</f>
        <v>13.592129025449566</v>
      </c>
      <c r="H54" s="181"/>
      <c r="I54" s="203" t="s">
        <v>777</v>
      </c>
      <c r="J54" s="182"/>
    </row>
    <row r="55" spans="1:10" ht="16.5" thickBot="1">
      <c r="A55" s="183">
        <v>11</v>
      </c>
      <c r="B55" s="56" t="s">
        <v>871</v>
      </c>
      <c r="C55" s="86"/>
      <c r="D55" s="16"/>
      <c r="E55" s="179"/>
      <c r="F55" s="94"/>
      <c r="G55" s="180"/>
      <c r="H55" s="181"/>
      <c r="I55" s="203"/>
      <c r="J55" s="182"/>
    </row>
    <row r="56" spans="1:10" ht="16.5" thickBot="1">
      <c r="A56" s="257">
        <v>1</v>
      </c>
      <c r="B56" s="120" t="s">
        <v>541</v>
      </c>
      <c r="C56" s="98" t="s">
        <v>542</v>
      </c>
      <c r="D56" s="36" t="s">
        <v>284</v>
      </c>
      <c r="E56" s="37">
        <v>1.1341654313735086</v>
      </c>
      <c r="F56" s="138">
        <v>10</v>
      </c>
      <c r="G56" s="174">
        <f>E56*F56</f>
        <v>11.341654313735086</v>
      </c>
      <c r="H56" s="175"/>
      <c r="I56" s="213"/>
      <c r="J56" s="176"/>
    </row>
    <row r="57" spans="1:10" ht="16.5" thickBot="1">
      <c r="A57" s="183"/>
      <c r="B57" s="56" t="s">
        <v>872</v>
      </c>
      <c r="C57" s="86"/>
      <c r="D57" s="16"/>
      <c r="E57" s="179"/>
      <c r="F57" s="94"/>
      <c r="G57" s="180">
        <f>SUM(G56)</f>
        <v>11.341654313735086</v>
      </c>
      <c r="H57" s="181"/>
      <c r="I57" s="203" t="s">
        <v>777</v>
      </c>
      <c r="J57" s="182"/>
    </row>
    <row r="58" spans="1:10" ht="16.5" thickBot="1">
      <c r="A58" s="183">
        <v>12</v>
      </c>
      <c r="B58" s="56" t="s">
        <v>866</v>
      </c>
      <c r="C58" s="86"/>
      <c r="D58" s="16"/>
      <c r="E58" s="179"/>
      <c r="F58" s="94"/>
      <c r="G58" s="180"/>
      <c r="H58" s="181"/>
      <c r="I58" s="203"/>
      <c r="J58" s="182"/>
    </row>
    <row r="59" spans="1:10" ht="15.75">
      <c r="A59" s="253">
        <v>1</v>
      </c>
      <c r="B59" s="131" t="s">
        <v>662</v>
      </c>
      <c r="C59" s="117" t="s">
        <v>663</v>
      </c>
      <c r="D59" s="24" t="s">
        <v>284</v>
      </c>
      <c r="E59" s="25">
        <v>0.06072770951633916</v>
      </c>
      <c r="F59" s="121">
        <v>10</v>
      </c>
      <c r="G59" s="165">
        <f>E59*F59</f>
        <v>0.6072770951633916</v>
      </c>
      <c r="H59" s="166"/>
      <c r="I59" s="211"/>
      <c r="J59" s="168"/>
    </row>
    <row r="60" spans="1:10" ht="15.75">
      <c r="A60" s="252">
        <f>SUM(A59+1)</f>
        <v>2</v>
      </c>
      <c r="B60" s="282" t="s">
        <v>664</v>
      </c>
      <c r="C60" s="106"/>
      <c r="D60" s="29" t="s">
        <v>8</v>
      </c>
      <c r="E60" s="30">
        <v>0.04076628648087582</v>
      </c>
      <c r="F60" s="18">
        <v>100</v>
      </c>
      <c r="G60" s="165">
        <f>E60*F60</f>
        <v>4.076628648087581</v>
      </c>
      <c r="H60" s="167"/>
      <c r="I60" s="212"/>
      <c r="J60" s="169"/>
    </row>
    <row r="61" spans="1:10" ht="15.75">
      <c r="A61" s="252">
        <f>SUM(A60+1)</f>
        <v>3</v>
      </c>
      <c r="B61" s="131" t="s">
        <v>694</v>
      </c>
      <c r="C61" s="117"/>
      <c r="D61" s="24" t="s">
        <v>9</v>
      </c>
      <c r="E61" s="25">
        <v>0.05496340167425465</v>
      </c>
      <c r="F61" s="121">
        <v>20</v>
      </c>
      <c r="G61" s="165">
        <f>E61*F61</f>
        <v>1.0992680334850928</v>
      </c>
      <c r="H61" s="166"/>
      <c r="I61" s="211"/>
      <c r="J61" s="168"/>
    </row>
    <row r="62" spans="1:10" ht="15.75">
      <c r="A62" s="252">
        <f>SUM(A61+1)</f>
        <v>4</v>
      </c>
      <c r="B62" s="105" t="s">
        <v>723</v>
      </c>
      <c r="C62" s="65" t="s">
        <v>724</v>
      </c>
      <c r="D62" s="29" t="s">
        <v>9</v>
      </c>
      <c r="E62" s="30">
        <v>0.043621747360519575</v>
      </c>
      <c r="F62" s="18">
        <v>20</v>
      </c>
      <c r="G62" s="165">
        <f>E62*F62</f>
        <v>0.8724349472103915</v>
      </c>
      <c r="H62" s="167"/>
      <c r="I62" s="212"/>
      <c r="J62" s="169"/>
    </row>
    <row r="63" spans="1:10" ht="16.5" thickBot="1">
      <c r="A63" s="252">
        <f>SUM(A62+1)</f>
        <v>5</v>
      </c>
      <c r="B63" s="120" t="s">
        <v>725</v>
      </c>
      <c r="C63" s="98"/>
      <c r="D63" s="36" t="s">
        <v>9</v>
      </c>
      <c r="E63" s="37">
        <v>0.08724349472103915</v>
      </c>
      <c r="F63" s="138">
        <v>20</v>
      </c>
      <c r="G63" s="174">
        <f>E63*F63</f>
        <v>1.744869894420783</v>
      </c>
      <c r="H63" s="175"/>
      <c r="I63" s="213"/>
      <c r="J63" s="176"/>
    </row>
    <row r="64" spans="1:10" ht="16.5" thickBot="1">
      <c r="A64" s="183"/>
      <c r="B64" s="56" t="s">
        <v>867</v>
      </c>
      <c r="C64" s="86"/>
      <c r="D64" s="16"/>
      <c r="E64" s="179"/>
      <c r="F64" s="94"/>
      <c r="G64" s="180">
        <f>SUM(G59:G63)</f>
        <v>8.40047861836724</v>
      </c>
      <c r="H64" s="181"/>
      <c r="I64" s="203" t="s">
        <v>777</v>
      </c>
      <c r="J64" s="182"/>
    </row>
    <row r="65" spans="1:10" ht="16.5" thickBot="1">
      <c r="A65" s="183">
        <v>13</v>
      </c>
      <c r="B65" s="56" t="s">
        <v>868</v>
      </c>
      <c r="C65" s="86"/>
      <c r="D65" s="16"/>
      <c r="E65" s="179"/>
      <c r="F65" s="94"/>
      <c r="G65" s="180"/>
      <c r="H65" s="181"/>
      <c r="I65" s="203"/>
      <c r="J65" s="182"/>
    </row>
    <row r="66" spans="1:10" ht="31.5" thickBot="1">
      <c r="A66" s="251">
        <v>1</v>
      </c>
      <c r="B66" s="254" t="s">
        <v>869</v>
      </c>
      <c r="C66" s="255" t="s">
        <v>709</v>
      </c>
      <c r="D66" s="60" t="s">
        <v>49</v>
      </c>
      <c r="E66" s="92">
        <v>50.606424596949296</v>
      </c>
      <c r="F66" s="137">
        <v>1</v>
      </c>
      <c r="G66" s="174">
        <f>E66*F66</f>
        <v>50.606424596949296</v>
      </c>
      <c r="H66" s="191"/>
      <c r="I66" s="215"/>
      <c r="J66" s="192"/>
    </row>
    <row r="67" spans="1:10" ht="16.5" thickBot="1">
      <c r="A67" s="183"/>
      <c r="B67" s="56" t="s">
        <v>870</v>
      </c>
      <c r="C67" s="86"/>
      <c r="D67" s="16"/>
      <c r="E67" s="179"/>
      <c r="F67" s="94"/>
      <c r="G67" s="180">
        <f>SUM(G66)</f>
        <v>50.606424596949296</v>
      </c>
      <c r="H67" s="181"/>
      <c r="I67" s="203" t="s">
        <v>777</v>
      </c>
      <c r="J67" s="182"/>
    </row>
    <row r="68" spans="1:10" ht="16.5" thickBot="1">
      <c r="A68" s="258">
        <v>14</v>
      </c>
      <c r="B68" s="259" t="s">
        <v>836</v>
      </c>
      <c r="C68" s="260"/>
      <c r="D68" s="69"/>
      <c r="E68" s="243"/>
      <c r="F68" s="107"/>
      <c r="G68" s="244"/>
      <c r="H68" s="245"/>
      <c r="I68" s="246"/>
      <c r="J68" s="247"/>
    </row>
    <row r="69" spans="1:10" ht="15.75">
      <c r="A69" s="253">
        <v>1</v>
      </c>
      <c r="B69" s="131" t="s">
        <v>807</v>
      </c>
      <c r="C69" s="117" t="s">
        <v>808</v>
      </c>
      <c r="D69" s="24" t="s">
        <v>8</v>
      </c>
      <c r="E69" s="25">
        <v>1.1414560214645229</v>
      </c>
      <c r="F69" s="121">
        <v>3</v>
      </c>
      <c r="G69" s="165">
        <f aca="true" t="shared" si="1" ref="G69:G96">E69*F69</f>
        <v>3.4243680643935686</v>
      </c>
      <c r="H69" s="166"/>
      <c r="I69" s="211"/>
      <c r="J69" s="168"/>
    </row>
    <row r="70" spans="1:10" ht="15.75">
      <c r="A70" s="253">
        <v>2</v>
      </c>
      <c r="B70" s="131" t="s">
        <v>807</v>
      </c>
      <c r="C70" s="65" t="s">
        <v>809</v>
      </c>
      <c r="D70" s="29" t="s">
        <v>8</v>
      </c>
      <c r="E70" s="30">
        <v>0.052180846695521046</v>
      </c>
      <c r="F70" s="18">
        <v>2</v>
      </c>
      <c r="G70" s="165">
        <f t="shared" si="1"/>
        <v>0.10436169339104209</v>
      </c>
      <c r="H70" s="167"/>
      <c r="I70" s="212"/>
      <c r="J70" s="169"/>
    </row>
    <row r="71" spans="1:10" ht="15.75">
      <c r="A71" s="253">
        <f aca="true" t="shared" si="2" ref="A71:A96">SUM(A70+1)</f>
        <v>3</v>
      </c>
      <c r="B71" s="105" t="s">
        <v>810</v>
      </c>
      <c r="C71" s="65" t="s">
        <v>811</v>
      </c>
      <c r="D71" s="29" t="s">
        <v>8</v>
      </c>
      <c r="E71" s="30">
        <v>0.08153257296175163</v>
      </c>
      <c r="F71" s="18">
        <v>3</v>
      </c>
      <c r="G71" s="165">
        <f t="shared" si="1"/>
        <v>0.2445977188852549</v>
      </c>
      <c r="H71" s="167"/>
      <c r="I71" s="212"/>
      <c r="J71" s="169"/>
    </row>
    <row r="72" spans="1:10" ht="15.75">
      <c r="A72" s="253">
        <f t="shared" si="2"/>
        <v>4</v>
      </c>
      <c r="B72" s="105" t="s">
        <v>810</v>
      </c>
      <c r="C72" s="65" t="s">
        <v>812</v>
      </c>
      <c r="D72" s="29" t="s">
        <v>8</v>
      </c>
      <c r="E72" s="30">
        <v>0.08153257296175163</v>
      </c>
      <c r="F72" s="18">
        <v>1</v>
      </c>
      <c r="G72" s="165">
        <f t="shared" si="1"/>
        <v>0.08153257296175163</v>
      </c>
      <c r="H72" s="167"/>
      <c r="I72" s="212"/>
      <c r="J72" s="169"/>
    </row>
    <row r="73" spans="1:10" ht="15.75">
      <c r="A73" s="253">
        <f t="shared" si="2"/>
        <v>5</v>
      </c>
      <c r="B73" s="105" t="s">
        <v>810</v>
      </c>
      <c r="C73" s="65" t="s">
        <v>813</v>
      </c>
      <c r="D73" s="29" t="s">
        <v>8</v>
      </c>
      <c r="E73" s="30">
        <v>0.08153257296175163</v>
      </c>
      <c r="F73" s="18">
        <v>3</v>
      </c>
      <c r="G73" s="165">
        <f t="shared" si="1"/>
        <v>0.2445977188852549</v>
      </c>
      <c r="H73" s="167"/>
      <c r="I73" s="212"/>
      <c r="J73" s="169"/>
    </row>
    <row r="74" spans="1:10" ht="15.75">
      <c r="A74" s="253">
        <f t="shared" si="2"/>
        <v>6</v>
      </c>
      <c r="B74" s="105" t="s">
        <v>810</v>
      </c>
      <c r="C74" s="65" t="s">
        <v>814</v>
      </c>
      <c r="D74" s="29" t="s">
        <v>8</v>
      </c>
      <c r="E74" s="30">
        <v>0.08153257296175163</v>
      </c>
      <c r="F74" s="18">
        <v>3</v>
      </c>
      <c r="G74" s="165">
        <f t="shared" si="1"/>
        <v>0.2445977188852549</v>
      </c>
      <c r="H74" s="167"/>
      <c r="I74" s="212"/>
      <c r="J74" s="169"/>
    </row>
    <row r="75" spans="1:10" ht="15.75">
      <c r="A75" s="253">
        <f t="shared" si="2"/>
        <v>7</v>
      </c>
      <c r="B75" s="105" t="s">
        <v>810</v>
      </c>
      <c r="C75" s="65" t="s">
        <v>815</v>
      </c>
      <c r="D75" s="29" t="s">
        <v>8</v>
      </c>
      <c r="E75" s="30">
        <v>0.08153257296175163</v>
      </c>
      <c r="F75" s="18">
        <v>1</v>
      </c>
      <c r="G75" s="165">
        <f t="shared" si="1"/>
        <v>0.08153257296175163</v>
      </c>
      <c r="H75" s="167"/>
      <c r="I75" s="212"/>
      <c r="J75" s="169"/>
    </row>
    <row r="76" spans="1:10" ht="15.75">
      <c r="A76" s="253">
        <f t="shared" si="2"/>
        <v>8</v>
      </c>
      <c r="B76" s="105" t="s">
        <v>810</v>
      </c>
      <c r="C76" s="65" t="s">
        <v>816</v>
      </c>
      <c r="D76" s="29" t="s">
        <v>8</v>
      </c>
      <c r="E76" s="30">
        <v>0.08153257296175163</v>
      </c>
      <c r="F76" s="18">
        <v>3</v>
      </c>
      <c r="G76" s="165">
        <f t="shared" si="1"/>
        <v>0.2445977188852549</v>
      </c>
      <c r="H76" s="167"/>
      <c r="I76" s="212"/>
      <c r="J76" s="169"/>
    </row>
    <row r="77" spans="1:10" ht="15.75">
      <c r="A77" s="253">
        <f t="shared" si="2"/>
        <v>9</v>
      </c>
      <c r="B77" s="105" t="s">
        <v>810</v>
      </c>
      <c r="C77" s="65" t="s">
        <v>817</v>
      </c>
      <c r="D77" s="29" t="s">
        <v>8</v>
      </c>
      <c r="E77" s="30">
        <v>0.08153257296175163</v>
      </c>
      <c r="F77" s="18">
        <v>3</v>
      </c>
      <c r="G77" s="165">
        <f t="shared" si="1"/>
        <v>0.2445977188852549</v>
      </c>
      <c r="H77" s="167"/>
      <c r="I77" s="212"/>
      <c r="J77" s="169"/>
    </row>
    <row r="78" spans="1:10" ht="15.75">
      <c r="A78" s="253">
        <f t="shared" si="2"/>
        <v>10</v>
      </c>
      <c r="B78" s="236" t="s">
        <v>843</v>
      </c>
      <c r="C78" s="106" t="s">
        <v>673</v>
      </c>
      <c r="D78" s="29" t="s">
        <v>8</v>
      </c>
      <c r="E78" s="30">
        <v>4.362174736051957</v>
      </c>
      <c r="F78" s="18">
        <v>3</v>
      </c>
      <c r="G78" s="165">
        <f t="shared" si="1"/>
        <v>13.08652420815587</v>
      </c>
      <c r="H78" s="167"/>
      <c r="I78" s="212"/>
      <c r="J78" s="169"/>
    </row>
    <row r="79" spans="1:10" ht="15.75">
      <c r="A79" s="253">
        <f t="shared" si="2"/>
        <v>11</v>
      </c>
      <c r="B79" s="236" t="s">
        <v>670</v>
      </c>
      <c r="C79" s="106" t="s">
        <v>671</v>
      </c>
      <c r="D79" s="29" t="s">
        <v>8</v>
      </c>
      <c r="E79" s="30">
        <v>0.48919543777050983</v>
      </c>
      <c r="F79" s="18">
        <v>5</v>
      </c>
      <c r="G79" s="229">
        <f t="shared" si="1"/>
        <v>2.4459771888525492</v>
      </c>
      <c r="H79" s="167"/>
      <c r="I79" s="212"/>
      <c r="J79" s="169"/>
    </row>
    <row r="80" spans="1:10" ht="15.75">
      <c r="A80" s="253">
        <f t="shared" si="2"/>
        <v>12</v>
      </c>
      <c r="B80" s="236" t="s">
        <v>670</v>
      </c>
      <c r="C80" s="106" t="s">
        <v>672</v>
      </c>
      <c r="D80" s="29" t="s">
        <v>8</v>
      </c>
      <c r="E80" s="30">
        <v>0.16306514592350327</v>
      </c>
      <c r="F80" s="18">
        <v>5</v>
      </c>
      <c r="G80" s="165">
        <f t="shared" si="1"/>
        <v>0.8153257296175164</v>
      </c>
      <c r="H80" s="167"/>
      <c r="I80" s="212"/>
      <c r="J80" s="169"/>
    </row>
    <row r="81" spans="1:10" ht="15.75">
      <c r="A81" s="253">
        <f t="shared" si="2"/>
        <v>13</v>
      </c>
      <c r="B81" s="105" t="s">
        <v>820</v>
      </c>
      <c r="C81" s="65" t="s">
        <v>819</v>
      </c>
      <c r="D81" s="29" t="s">
        <v>8</v>
      </c>
      <c r="E81" s="30">
        <v>0.12229885944262746</v>
      </c>
      <c r="F81" s="18">
        <v>2</v>
      </c>
      <c r="G81" s="165">
        <f t="shared" si="1"/>
        <v>0.24459771888525492</v>
      </c>
      <c r="H81" s="167"/>
      <c r="I81" s="212"/>
      <c r="J81" s="169"/>
    </row>
    <row r="82" spans="1:10" ht="15.75">
      <c r="A82" s="253">
        <f t="shared" si="2"/>
        <v>14</v>
      </c>
      <c r="B82" s="105" t="s">
        <v>821</v>
      </c>
      <c r="C82" s="65" t="s">
        <v>819</v>
      </c>
      <c r="D82" s="29" t="s">
        <v>8</v>
      </c>
      <c r="E82" s="30">
        <v>0.12229885944262746</v>
      </c>
      <c r="F82" s="18">
        <v>2</v>
      </c>
      <c r="G82" s="165">
        <f t="shared" si="1"/>
        <v>0.24459771888525492</v>
      </c>
      <c r="H82" s="167"/>
      <c r="I82" s="212"/>
      <c r="J82" s="169"/>
    </row>
    <row r="83" spans="1:10" ht="15.75">
      <c r="A83" s="253">
        <f t="shared" si="2"/>
        <v>15</v>
      </c>
      <c r="B83" s="105" t="s">
        <v>818</v>
      </c>
      <c r="C83" s="65" t="s">
        <v>819</v>
      </c>
      <c r="D83" s="29" t="s">
        <v>8</v>
      </c>
      <c r="E83" s="30">
        <v>0.12229885944262746</v>
      </c>
      <c r="F83" s="18">
        <v>2</v>
      </c>
      <c r="G83" s="165">
        <f t="shared" si="1"/>
        <v>0.24459771888525492</v>
      </c>
      <c r="H83" s="167"/>
      <c r="I83" s="212"/>
      <c r="J83" s="169"/>
    </row>
    <row r="84" spans="1:10" ht="15.75">
      <c r="A84" s="253">
        <f t="shared" si="2"/>
        <v>16</v>
      </c>
      <c r="B84" s="105" t="s">
        <v>822</v>
      </c>
      <c r="C84" s="65" t="s">
        <v>823</v>
      </c>
      <c r="D84" s="29" t="s">
        <v>8</v>
      </c>
      <c r="E84" s="30">
        <v>0.07337931566557648</v>
      </c>
      <c r="F84" s="18">
        <v>6</v>
      </c>
      <c r="G84" s="165">
        <f t="shared" si="1"/>
        <v>0.4402758939934589</v>
      </c>
      <c r="H84" s="167"/>
      <c r="I84" s="212"/>
      <c r="J84" s="169"/>
    </row>
    <row r="85" spans="1:10" ht="15.75">
      <c r="A85" s="253">
        <f t="shared" si="2"/>
        <v>17</v>
      </c>
      <c r="B85" s="105" t="s">
        <v>822</v>
      </c>
      <c r="C85" s="65" t="s">
        <v>824</v>
      </c>
      <c r="D85" s="29" t="s">
        <v>8</v>
      </c>
      <c r="E85" s="30">
        <v>0.1308652420815587</v>
      </c>
      <c r="F85" s="18">
        <v>3</v>
      </c>
      <c r="G85" s="165">
        <f t="shared" si="1"/>
        <v>0.3925957262446761</v>
      </c>
      <c r="H85" s="167"/>
      <c r="I85" s="212"/>
      <c r="J85" s="169"/>
    </row>
    <row r="86" spans="1:10" ht="15.75">
      <c r="A86" s="253">
        <f t="shared" si="2"/>
        <v>18</v>
      </c>
      <c r="B86" s="105" t="s">
        <v>822</v>
      </c>
      <c r="C86" s="65" t="s">
        <v>825</v>
      </c>
      <c r="D86" s="29" t="s">
        <v>8</v>
      </c>
      <c r="E86" s="30">
        <v>0.07851914524893522</v>
      </c>
      <c r="F86" s="18">
        <v>6</v>
      </c>
      <c r="G86" s="165">
        <f t="shared" si="1"/>
        <v>0.4711148714936113</v>
      </c>
      <c r="H86" s="167"/>
      <c r="I86" s="212"/>
      <c r="J86" s="169"/>
    </row>
    <row r="87" spans="1:10" ht="15.75">
      <c r="A87" s="253">
        <f t="shared" si="2"/>
        <v>19</v>
      </c>
      <c r="B87" s="105" t="s">
        <v>822</v>
      </c>
      <c r="C87" s="65" t="s">
        <v>826</v>
      </c>
      <c r="D87" s="29" t="s">
        <v>8</v>
      </c>
      <c r="E87" s="30">
        <v>0.07851914524893522</v>
      </c>
      <c r="F87" s="18">
        <v>3</v>
      </c>
      <c r="G87" s="165">
        <f t="shared" si="1"/>
        <v>0.23555743574680565</v>
      </c>
      <c r="H87" s="167"/>
      <c r="I87" s="212"/>
      <c r="J87" s="169"/>
    </row>
    <row r="88" spans="1:10" ht="15.75">
      <c r="A88" s="253">
        <f t="shared" si="2"/>
        <v>20</v>
      </c>
      <c r="B88" s="105" t="s">
        <v>822</v>
      </c>
      <c r="C88" s="65" t="s">
        <v>827</v>
      </c>
      <c r="D88" s="29" t="s">
        <v>8</v>
      </c>
      <c r="E88" s="30">
        <v>0.07851914524893522</v>
      </c>
      <c r="F88" s="18">
        <v>6</v>
      </c>
      <c r="G88" s="165">
        <f t="shared" si="1"/>
        <v>0.4711148714936113</v>
      </c>
      <c r="H88" s="167"/>
      <c r="I88" s="212"/>
      <c r="J88" s="169"/>
    </row>
    <row r="89" spans="1:10" ht="15.75">
      <c r="A89" s="253">
        <f t="shared" si="2"/>
        <v>21</v>
      </c>
      <c r="B89" s="105" t="s">
        <v>822</v>
      </c>
      <c r="C89" s="65" t="s">
        <v>828</v>
      </c>
      <c r="D89" s="29" t="s">
        <v>8</v>
      </c>
      <c r="E89" s="30">
        <v>0.07851914524893522</v>
      </c>
      <c r="F89" s="18">
        <v>3</v>
      </c>
      <c r="G89" s="165">
        <f t="shared" si="1"/>
        <v>0.23555743574680565</v>
      </c>
      <c r="H89" s="167"/>
      <c r="I89" s="212"/>
      <c r="J89" s="169"/>
    </row>
    <row r="90" spans="1:10" ht="15.75">
      <c r="A90" s="253">
        <f t="shared" si="2"/>
        <v>22</v>
      </c>
      <c r="B90" s="105" t="s">
        <v>822</v>
      </c>
      <c r="C90" s="65" t="s">
        <v>829</v>
      </c>
      <c r="D90" s="29" t="s">
        <v>8</v>
      </c>
      <c r="E90" s="30">
        <v>0.07851914524893522</v>
      </c>
      <c r="F90" s="18">
        <v>3</v>
      </c>
      <c r="G90" s="165">
        <f t="shared" si="1"/>
        <v>0.23555743574680565</v>
      </c>
      <c r="H90" s="167"/>
      <c r="I90" s="212"/>
      <c r="J90" s="169"/>
    </row>
    <row r="91" spans="1:10" ht="15.75">
      <c r="A91" s="253">
        <f t="shared" si="2"/>
        <v>23</v>
      </c>
      <c r="B91" s="105" t="s">
        <v>822</v>
      </c>
      <c r="C91" s="65" t="s">
        <v>830</v>
      </c>
      <c r="D91" s="29" t="s">
        <v>8</v>
      </c>
      <c r="E91" s="30">
        <v>0.07851914524893522</v>
      </c>
      <c r="F91" s="18">
        <v>3</v>
      </c>
      <c r="G91" s="165">
        <f t="shared" si="1"/>
        <v>0.23555743574680565</v>
      </c>
      <c r="H91" s="167"/>
      <c r="I91" s="212"/>
      <c r="J91" s="169"/>
    </row>
    <row r="92" spans="1:10" ht="15.75">
      <c r="A92" s="253">
        <f t="shared" si="2"/>
        <v>24</v>
      </c>
      <c r="B92" s="105" t="s">
        <v>822</v>
      </c>
      <c r="C92" s="65" t="s">
        <v>831</v>
      </c>
      <c r="D92" s="29" t="s">
        <v>8</v>
      </c>
      <c r="E92" s="30">
        <v>0.07851914524893522</v>
      </c>
      <c r="F92" s="18">
        <v>6</v>
      </c>
      <c r="G92" s="165">
        <f t="shared" si="1"/>
        <v>0.4711148714936113</v>
      </c>
      <c r="H92" s="167"/>
      <c r="I92" s="212"/>
      <c r="J92" s="169"/>
    </row>
    <row r="93" spans="1:10" ht="15.75">
      <c r="A93" s="253">
        <f t="shared" si="2"/>
        <v>25</v>
      </c>
      <c r="B93" s="105" t="s">
        <v>822</v>
      </c>
      <c r="C93" s="65" t="s">
        <v>832</v>
      </c>
      <c r="D93" s="29" t="s">
        <v>8</v>
      </c>
      <c r="E93" s="30">
        <v>0.07851914524893522</v>
      </c>
      <c r="F93" s="18">
        <v>6</v>
      </c>
      <c r="G93" s="165">
        <f t="shared" si="1"/>
        <v>0.4711148714936113</v>
      </c>
      <c r="H93" s="167"/>
      <c r="I93" s="212"/>
      <c r="J93" s="169"/>
    </row>
    <row r="94" spans="1:10" ht="15.75">
      <c r="A94" s="253">
        <f t="shared" si="2"/>
        <v>26</v>
      </c>
      <c r="B94" s="105" t="s">
        <v>822</v>
      </c>
      <c r="C94" s="65" t="s">
        <v>833</v>
      </c>
      <c r="D94" s="29" t="s">
        <v>8</v>
      </c>
      <c r="E94" s="30">
        <v>0.07851914524893522</v>
      </c>
      <c r="F94" s="18">
        <v>6</v>
      </c>
      <c r="G94" s="165">
        <f t="shared" si="1"/>
        <v>0.4711148714936113</v>
      </c>
      <c r="H94" s="167"/>
      <c r="I94" s="212"/>
      <c r="J94" s="169"/>
    </row>
    <row r="95" spans="1:10" ht="15.75">
      <c r="A95" s="253">
        <f t="shared" si="2"/>
        <v>27</v>
      </c>
      <c r="B95" s="105" t="s">
        <v>822</v>
      </c>
      <c r="C95" s="65" t="s">
        <v>834</v>
      </c>
      <c r="D95" s="29" t="s">
        <v>8</v>
      </c>
      <c r="E95" s="30">
        <v>0.07851914524893522</v>
      </c>
      <c r="F95" s="18">
        <v>3</v>
      </c>
      <c r="G95" s="229">
        <f t="shared" si="1"/>
        <v>0.23555743574680565</v>
      </c>
      <c r="H95" s="167"/>
      <c r="I95" s="212"/>
      <c r="J95" s="169"/>
    </row>
    <row r="96" spans="1:10" ht="16.5" thickBot="1">
      <c r="A96" s="253">
        <f t="shared" si="2"/>
        <v>28</v>
      </c>
      <c r="B96" s="105" t="s">
        <v>822</v>
      </c>
      <c r="C96" s="98" t="s">
        <v>835</v>
      </c>
      <c r="D96" s="36" t="s">
        <v>8</v>
      </c>
      <c r="E96" s="37">
        <v>0.07851914524893522</v>
      </c>
      <c r="F96" s="18">
        <v>3</v>
      </c>
      <c r="G96" s="229">
        <f t="shared" si="1"/>
        <v>0.23555743574680565</v>
      </c>
      <c r="H96" s="175"/>
      <c r="I96" s="213"/>
      <c r="J96" s="176"/>
    </row>
    <row r="97" spans="1:10" ht="16.5" thickBot="1">
      <c r="A97" s="177"/>
      <c r="B97" s="56" t="s">
        <v>570</v>
      </c>
      <c r="C97" s="86"/>
      <c r="D97" s="16"/>
      <c r="E97" s="179"/>
      <c r="F97" s="94"/>
      <c r="G97" s="180">
        <f>SUM(G69:G96)</f>
        <v>26.598194373603118</v>
      </c>
      <c r="H97" s="181"/>
      <c r="I97" s="203" t="s">
        <v>777</v>
      </c>
      <c r="J97" s="182"/>
    </row>
    <row r="98" spans="1:10" ht="16.5" thickBot="1">
      <c r="A98" s="183">
        <v>15</v>
      </c>
      <c r="B98" s="190" t="s">
        <v>571</v>
      </c>
      <c r="C98" s="86"/>
      <c r="D98" s="16"/>
      <c r="E98" s="179"/>
      <c r="F98" s="94"/>
      <c r="G98" s="180"/>
      <c r="H98" s="181"/>
      <c r="I98" s="203"/>
      <c r="J98" s="182"/>
    </row>
    <row r="99" spans="1:10" ht="15.75">
      <c r="A99" s="253">
        <v>1</v>
      </c>
      <c r="B99" s="131" t="s">
        <v>518</v>
      </c>
      <c r="C99" s="117" t="s">
        <v>519</v>
      </c>
      <c r="D99" s="24" t="s">
        <v>8</v>
      </c>
      <c r="E99" s="25">
        <v>1.4838928279038799</v>
      </c>
      <c r="F99" s="121">
        <v>10</v>
      </c>
      <c r="G99" s="165">
        <f aca="true" t="shared" si="3" ref="G99:G119">E99*F99</f>
        <v>14.838928279038798</v>
      </c>
      <c r="H99" s="166"/>
      <c r="I99" s="211"/>
      <c r="J99" s="168"/>
    </row>
    <row r="100" spans="1:10" ht="15.75">
      <c r="A100" s="253">
        <f>SUM(A99+1)</f>
        <v>2</v>
      </c>
      <c r="B100" s="105" t="s">
        <v>552</v>
      </c>
      <c r="C100" s="110" t="s">
        <v>553</v>
      </c>
      <c r="D100" s="29" t="s">
        <v>8</v>
      </c>
      <c r="E100" s="30">
        <v>5.667919554858321</v>
      </c>
      <c r="F100" s="18">
        <v>2</v>
      </c>
      <c r="G100" s="165">
        <f t="shared" si="3"/>
        <v>11.335839109716643</v>
      </c>
      <c r="H100" s="167"/>
      <c r="I100" s="212"/>
      <c r="J100" s="169"/>
    </row>
    <row r="101" spans="1:10" ht="15.75">
      <c r="A101" s="253">
        <f aca="true" t="shared" si="4" ref="A101:A119">SUM(A100+1)</f>
        <v>3</v>
      </c>
      <c r="B101" s="105" t="s">
        <v>556</v>
      </c>
      <c r="C101" s="65"/>
      <c r="D101" s="29" t="s">
        <v>8</v>
      </c>
      <c r="E101" s="30">
        <v>0.32613029184700654</v>
      </c>
      <c r="F101" s="18">
        <v>200</v>
      </c>
      <c r="G101" s="165">
        <f t="shared" si="3"/>
        <v>65.2260583694013</v>
      </c>
      <c r="H101" s="167"/>
      <c r="I101" s="212"/>
      <c r="J101" s="169"/>
    </row>
    <row r="102" spans="1:10" ht="15.75">
      <c r="A102" s="253">
        <f t="shared" si="4"/>
        <v>4</v>
      </c>
      <c r="B102" s="105" t="s">
        <v>805</v>
      </c>
      <c r="C102" s="65" t="s">
        <v>572</v>
      </c>
      <c r="D102" s="29" t="s">
        <v>8</v>
      </c>
      <c r="E102" s="30">
        <v>0.32613029184700654</v>
      </c>
      <c r="F102" s="18">
        <v>10</v>
      </c>
      <c r="G102" s="165">
        <f t="shared" si="3"/>
        <v>3.2613029184700655</v>
      </c>
      <c r="H102" s="167"/>
      <c r="I102" s="212"/>
      <c r="J102" s="169"/>
    </row>
    <row r="103" spans="1:10" ht="15.75">
      <c r="A103" s="253">
        <f t="shared" si="4"/>
        <v>5</v>
      </c>
      <c r="B103" s="105" t="s">
        <v>601</v>
      </c>
      <c r="C103" s="65" t="s">
        <v>602</v>
      </c>
      <c r="D103" s="136" t="s">
        <v>8</v>
      </c>
      <c r="E103" s="30">
        <v>0.11245872132655399</v>
      </c>
      <c r="F103" s="18">
        <v>16</v>
      </c>
      <c r="G103" s="165">
        <f t="shared" si="3"/>
        <v>1.7993395412248638</v>
      </c>
      <c r="H103" s="167"/>
      <c r="I103" s="212"/>
      <c r="J103" s="169"/>
    </row>
    <row r="104" spans="1:10" ht="15.75">
      <c r="A104" s="253">
        <f t="shared" si="4"/>
        <v>6</v>
      </c>
      <c r="B104" s="105" t="s">
        <v>609</v>
      </c>
      <c r="C104" s="65" t="s">
        <v>610</v>
      </c>
      <c r="D104" s="29" t="s">
        <v>8</v>
      </c>
      <c r="E104" s="30">
        <v>0.8996697706124319</v>
      </c>
      <c r="F104" s="18">
        <v>10</v>
      </c>
      <c r="G104" s="165">
        <f t="shared" si="3"/>
        <v>8.99669770612432</v>
      </c>
      <c r="H104" s="167"/>
      <c r="I104" s="212"/>
      <c r="J104" s="169"/>
    </row>
    <row r="105" spans="1:10" ht="15.75">
      <c r="A105" s="253">
        <f t="shared" si="4"/>
        <v>7</v>
      </c>
      <c r="B105" s="105" t="s">
        <v>615</v>
      </c>
      <c r="C105" s="272" t="s">
        <v>616</v>
      </c>
      <c r="D105" s="29" t="s">
        <v>8</v>
      </c>
      <c r="E105" s="30">
        <v>0.1744869894420783</v>
      </c>
      <c r="F105" s="18">
        <v>10</v>
      </c>
      <c r="G105" s="165">
        <f t="shared" si="3"/>
        <v>1.744869894420783</v>
      </c>
      <c r="H105" s="167"/>
      <c r="I105" s="212"/>
      <c r="J105" s="169"/>
    </row>
    <row r="106" spans="1:10" ht="15.75">
      <c r="A106" s="253">
        <f t="shared" si="4"/>
        <v>8</v>
      </c>
      <c r="B106" s="105" t="s">
        <v>617</v>
      </c>
      <c r="C106" s="65" t="s">
        <v>618</v>
      </c>
      <c r="D106" s="29" t="s">
        <v>8</v>
      </c>
      <c r="E106" s="30">
        <v>0.48919543777050983</v>
      </c>
      <c r="F106" s="18">
        <v>10</v>
      </c>
      <c r="G106" s="165">
        <f t="shared" si="3"/>
        <v>4.8919543777050984</v>
      </c>
      <c r="H106" s="167"/>
      <c r="I106" s="212"/>
      <c r="J106" s="169"/>
    </row>
    <row r="107" spans="1:10" ht="15.75">
      <c r="A107" s="253">
        <f t="shared" si="4"/>
        <v>9</v>
      </c>
      <c r="B107" s="105" t="s">
        <v>656</v>
      </c>
      <c r="C107" s="65" t="s">
        <v>657</v>
      </c>
      <c r="D107" s="29" t="s">
        <v>8</v>
      </c>
      <c r="E107" s="30">
        <v>9.596784419314302</v>
      </c>
      <c r="F107" s="18">
        <v>2</v>
      </c>
      <c r="G107" s="165">
        <f t="shared" si="3"/>
        <v>19.193568838628604</v>
      </c>
      <c r="H107" s="167"/>
      <c r="I107" s="212"/>
      <c r="J107" s="169"/>
    </row>
    <row r="108" spans="1:10" ht="15.75">
      <c r="A108" s="253">
        <f t="shared" si="4"/>
        <v>10</v>
      </c>
      <c r="B108" s="105" t="s">
        <v>658</v>
      </c>
      <c r="C108" s="65" t="s">
        <v>659</v>
      </c>
      <c r="D108" s="29" t="s">
        <v>8</v>
      </c>
      <c r="E108" s="30">
        <v>0.32280093046784475</v>
      </c>
      <c r="F108" s="18">
        <v>7</v>
      </c>
      <c r="G108" s="165">
        <f t="shared" si="3"/>
        <v>2.259606513274913</v>
      </c>
      <c r="H108" s="167"/>
      <c r="I108" s="212"/>
      <c r="J108" s="169"/>
    </row>
    <row r="109" spans="1:10" ht="15.75">
      <c r="A109" s="253">
        <f t="shared" si="4"/>
        <v>11</v>
      </c>
      <c r="B109" s="105" t="s">
        <v>658</v>
      </c>
      <c r="C109" s="65" t="s">
        <v>660</v>
      </c>
      <c r="D109" s="29" t="s">
        <v>8</v>
      </c>
      <c r="E109" s="30">
        <v>0.3995752058223593</v>
      </c>
      <c r="F109" s="18">
        <v>7</v>
      </c>
      <c r="G109" s="165">
        <f t="shared" si="3"/>
        <v>2.797026440756515</v>
      </c>
      <c r="H109" s="167"/>
      <c r="I109" s="212"/>
      <c r="J109" s="169"/>
    </row>
    <row r="110" spans="1:10" ht="15.75">
      <c r="A110" s="253">
        <f t="shared" si="4"/>
        <v>12</v>
      </c>
      <c r="B110" s="105" t="s">
        <v>658</v>
      </c>
      <c r="C110" s="65" t="s">
        <v>661</v>
      </c>
      <c r="D110" s="29" t="s">
        <v>8</v>
      </c>
      <c r="E110" s="30">
        <v>0.6848736128787137</v>
      </c>
      <c r="F110" s="18">
        <v>10</v>
      </c>
      <c r="G110" s="165">
        <f t="shared" si="3"/>
        <v>6.848736128787137</v>
      </c>
      <c r="H110" s="167"/>
      <c r="I110" s="212"/>
      <c r="J110" s="169"/>
    </row>
    <row r="111" spans="1:10" ht="15.75">
      <c r="A111" s="253">
        <f t="shared" si="4"/>
        <v>13</v>
      </c>
      <c r="B111" s="236" t="s">
        <v>665</v>
      </c>
      <c r="C111" s="106" t="s">
        <v>666</v>
      </c>
      <c r="D111" s="155" t="s">
        <v>8</v>
      </c>
      <c r="E111" s="30">
        <v>0.5707280107322614</v>
      </c>
      <c r="F111" s="18">
        <v>5</v>
      </c>
      <c r="G111" s="165">
        <f t="shared" si="3"/>
        <v>2.853640053661307</v>
      </c>
      <c r="H111" s="167"/>
      <c r="I111" s="212"/>
      <c r="J111" s="169"/>
    </row>
    <row r="112" spans="1:10" ht="15.75">
      <c r="A112" s="253">
        <f t="shared" si="4"/>
        <v>14</v>
      </c>
      <c r="B112" s="236" t="s">
        <v>665</v>
      </c>
      <c r="C112" s="106" t="s">
        <v>667</v>
      </c>
      <c r="D112" s="155" t="s">
        <v>8</v>
      </c>
      <c r="E112" s="30">
        <v>0.7337931566557647</v>
      </c>
      <c r="F112" s="18">
        <v>10</v>
      </c>
      <c r="G112" s="165">
        <f t="shared" si="3"/>
        <v>7.337931566557647</v>
      </c>
      <c r="H112" s="167"/>
      <c r="I112" s="212"/>
      <c r="J112" s="169"/>
    </row>
    <row r="113" spans="1:10" ht="28.5" customHeight="1">
      <c r="A113" s="253">
        <f t="shared" si="4"/>
        <v>15</v>
      </c>
      <c r="B113" s="236" t="s">
        <v>668</v>
      </c>
      <c r="C113" s="106" t="s">
        <v>669</v>
      </c>
      <c r="D113" s="29" t="s">
        <v>8</v>
      </c>
      <c r="E113" s="30">
        <v>4.1744677356416835</v>
      </c>
      <c r="F113" s="18">
        <v>10</v>
      </c>
      <c r="G113" s="165">
        <f t="shared" si="3"/>
        <v>41.74467735641684</v>
      </c>
      <c r="H113" s="167"/>
      <c r="I113" s="212"/>
      <c r="J113" s="169"/>
    </row>
    <row r="114" spans="1:10" ht="15.75">
      <c r="A114" s="253">
        <f t="shared" si="4"/>
        <v>16</v>
      </c>
      <c r="B114" s="105" t="s">
        <v>674</v>
      </c>
      <c r="C114" s="65"/>
      <c r="D114" s="29" t="s">
        <v>8</v>
      </c>
      <c r="E114" s="30">
        <v>0.32613029184700654</v>
      </c>
      <c r="F114" s="18">
        <v>12</v>
      </c>
      <c r="G114" s="165">
        <f t="shared" si="3"/>
        <v>3.9135635021640782</v>
      </c>
      <c r="H114" s="167"/>
      <c r="I114" s="212"/>
      <c r="J114" s="169"/>
    </row>
    <row r="115" spans="1:10" ht="15.75">
      <c r="A115" s="253">
        <f t="shared" si="4"/>
        <v>17</v>
      </c>
      <c r="B115" s="261" t="s">
        <v>677</v>
      </c>
      <c r="C115" s="262" t="s">
        <v>678</v>
      </c>
      <c r="D115" s="29" t="s">
        <v>8</v>
      </c>
      <c r="E115" s="30">
        <v>5.707280107322616</v>
      </c>
      <c r="F115" s="18">
        <v>2</v>
      </c>
      <c r="G115" s="165">
        <f t="shared" si="3"/>
        <v>11.414560214645231</v>
      </c>
      <c r="H115" s="167"/>
      <c r="I115" s="212"/>
      <c r="J115" s="169"/>
    </row>
    <row r="116" spans="1:10" ht="15.75">
      <c r="A116" s="253">
        <f t="shared" si="4"/>
        <v>18</v>
      </c>
      <c r="B116" s="263" t="s">
        <v>682</v>
      </c>
      <c r="C116" s="264" t="s">
        <v>683</v>
      </c>
      <c r="D116" s="63" t="s">
        <v>8</v>
      </c>
      <c r="E116" s="30">
        <v>0.24313013257194335</v>
      </c>
      <c r="F116" s="18">
        <v>10</v>
      </c>
      <c r="G116" s="165">
        <f t="shared" si="3"/>
        <v>2.4313013257194336</v>
      </c>
      <c r="H116" s="167"/>
      <c r="I116" s="212"/>
      <c r="J116" s="169"/>
    </row>
    <row r="117" spans="1:10" ht="15.75">
      <c r="A117" s="253">
        <f t="shared" si="4"/>
        <v>19</v>
      </c>
      <c r="B117" s="105" t="s">
        <v>695</v>
      </c>
      <c r="C117" s="65" t="s">
        <v>696</v>
      </c>
      <c r="D117" s="29" t="s">
        <v>8</v>
      </c>
      <c r="E117" s="30">
        <v>39.38023274052604</v>
      </c>
      <c r="F117" s="18">
        <v>1</v>
      </c>
      <c r="G117" s="165">
        <f t="shared" si="3"/>
        <v>39.38023274052604</v>
      </c>
      <c r="H117" s="167"/>
      <c r="I117" s="212"/>
      <c r="J117" s="169"/>
    </row>
    <row r="118" spans="1:10" ht="15.75">
      <c r="A118" s="253">
        <f t="shared" si="4"/>
        <v>20</v>
      </c>
      <c r="B118" s="105" t="s">
        <v>739</v>
      </c>
      <c r="C118" s="65" t="s">
        <v>740</v>
      </c>
      <c r="D118" s="29" t="s">
        <v>8</v>
      </c>
      <c r="E118" s="30">
        <v>3.9380232740526044</v>
      </c>
      <c r="F118" s="18">
        <v>2</v>
      </c>
      <c r="G118" s="165">
        <f t="shared" si="3"/>
        <v>7.876046548105209</v>
      </c>
      <c r="H118" s="167"/>
      <c r="I118" s="212"/>
      <c r="J118" s="169"/>
    </row>
    <row r="119" spans="1:10" ht="31.5" thickBot="1">
      <c r="A119" s="253">
        <f t="shared" si="4"/>
        <v>21</v>
      </c>
      <c r="B119" s="120" t="s">
        <v>741</v>
      </c>
      <c r="C119" s="98" t="s">
        <v>742</v>
      </c>
      <c r="D119" s="36" t="s">
        <v>8</v>
      </c>
      <c r="E119" s="37">
        <v>0.5234609683262348</v>
      </c>
      <c r="F119" s="138">
        <v>15</v>
      </c>
      <c r="G119" s="174">
        <f t="shared" si="3"/>
        <v>7.851914524893521</v>
      </c>
      <c r="H119" s="175"/>
      <c r="I119" s="213"/>
      <c r="J119" s="176"/>
    </row>
    <row r="120" spans="1:10" ht="16.5" thickBot="1">
      <c r="A120" s="177"/>
      <c r="B120" s="190" t="s">
        <v>837</v>
      </c>
      <c r="C120" s="178"/>
      <c r="D120" s="87"/>
      <c r="E120" s="179"/>
      <c r="F120" s="94"/>
      <c r="G120" s="180">
        <f>SUM(G99:G119)</f>
        <v>267.99779595023836</v>
      </c>
      <c r="H120" s="181"/>
      <c r="I120" s="203" t="s">
        <v>11</v>
      </c>
      <c r="J120" s="182"/>
    </row>
    <row r="121" spans="1:10" ht="16.5" thickBot="1">
      <c r="A121" s="183">
        <v>16</v>
      </c>
      <c r="B121" s="56" t="s">
        <v>780</v>
      </c>
      <c r="C121" s="86"/>
      <c r="D121" s="87"/>
      <c r="E121" s="179"/>
      <c r="F121" s="94"/>
      <c r="G121" s="184"/>
      <c r="H121" s="181"/>
      <c r="I121" s="203"/>
      <c r="J121" s="182"/>
    </row>
    <row r="122" spans="1:10" ht="15.75">
      <c r="A122" s="253">
        <v>1</v>
      </c>
      <c r="B122" s="131" t="s">
        <v>512</v>
      </c>
      <c r="C122" s="117" t="s">
        <v>513</v>
      </c>
      <c r="D122" s="24" t="s">
        <v>9</v>
      </c>
      <c r="E122" s="25">
        <v>0.12066820798339242</v>
      </c>
      <c r="F122" s="121">
        <v>20</v>
      </c>
      <c r="G122" s="165">
        <f aca="true" t="shared" si="5" ref="G122:G137">E122*F122</f>
        <v>2.4133641596678483</v>
      </c>
      <c r="H122" s="166"/>
      <c r="I122" s="211"/>
      <c r="J122" s="168"/>
    </row>
    <row r="123" spans="1:10" ht="15.75">
      <c r="A123" s="252">
        <v>2</v>
      </c>
      <c r="B123" s="105" t="s">
        <v>512</v>
      </c>
      <c r="C123" s="65" t="s">
        <v>514</v>
      </c>
      <c r="D123" s="29" t="s">
        <v>8</v>
      </c>
      <c r="E123" s="30">
        <v>0.03424368064393569</v>
      </c>
      <c r="F123" s="18">
        <v>20</v>
      </c>
      <c r="G123" s="165">
        <f t="shared" si="5"/>
        <v>0.6848736128787137</v>
      </c>
      <c r="H123" s="167"/>
      <c r="I123" s="212"/>
      <c r="J123" s="169"/>
    </row>
    <row r="124" spans="1:10" ht="15.75">
      <c r="A124" s="253">
        <v>3</v>
      </c>
      <c r="B124" s="105" t="s">
        <v>512</v>
      </c>
      <c r="C124" s="65" t="s">
        <v>515</v>
      </c>
      <c r="D124" s="29" t="s">
        <v>9</v>
      </c>
      <c r="E124" s="30">
        <v>0.017121840321967844</v>
      </c>
      <c r="F124" s="18">
        <v>20</v>
      </c>
      <c r="G124" s="165">
        <f t="shared" si="5"/>
        <v>0.34243680643935687</v>
      </c>
      <c r="H124" s="167"/>
      <c r="I124" s="212"/>
      <c r="J124" s="169"/>
    </row>
    <row r="125" spans="1:10" ht="15.75">
      <c r="A125" s="252">
        <v>4</v>
      </c>
      <c r="B125" s="105" t="s">
        <v>512</v>
      </c>
      <c r="C125" s="65" t="s">
        <v>516</v>
      </c>
      <c r="D125" s="29" t="s">
        <v>9</v>
      </c>
      <c r="E125" s="30">
        <v>0.017121840321967844</v>
      </c>
      <c r="F125" s="18">
        <v>16</v>
      </c>
      <c r="G125" s="165">
        <f t="shared" si="5"/>
        <v>0.2739494451514855</v>
      </c>
      <c r="H125" s="167"/>
      <c r="I125" s="212"/>
      <c r="J125" s="169"/>
    </row>
    <row r="126" spans="1:10" ht="15.75">
      <c r="A126" s="253">
        <v>5</v>
      </c>
      <c r="B126" s="105" t="s">
        <v>512</v>
      </c>
      <c r="C126" s="65" t="s">
        <v>517</v>
      </c>
      <c r="D126" s="29" t="s">
        <v>8</v>
      </c>
      <c r="E126" s="30">
        <v>0.03261302918470065</v>
      </c>
      <c r="F126" s="18">
        <v>130</v>
      </c>
      <c r="G126" s="165">
        <f t="shared" si="5"/>
        <v>4.239693794011084</v>
      </c>
      <c r="H126" s="167"/>
      <c r="I126" s="212"/>
      <c r="J126" s="169"/>
    </row>
    <row r="127" spans="1:10" ht="15.75">
      <c r="A127" s="252">
        <v>6</v>
      </c>
      <c r="B127" s="105" t="s">
        <v>529</v>
      </c>
      <c r="C127" s="65" t="s">
        <v>530</v>
      </c>
      <c r="D127" s="29" t="s">
        <v>8</v>
      </c>
      <c r="E127" s="30">
        <v>0.1744869894420783</v>
      </c>
      <c r="F127" s="18">
        <v>40</v>
      </c>
      <c r="G127" s="165">
        <f t="shared" si="5"/>
        <v>6.979479577683132</v>
      </c>
      <c r="H127" s="167"/>
      <c r="I127" s="212"/>
      <c r="J127" s="169"/>
    </row>
    <row r="128" spans="1:10" ht="15.75">
      <c r="A128" s="253">
        <v>7</v>
      </c>
      <c r="B128" s="105" t="s">
        <v>529</v>
      </c>
      <c r="C128" s="65" t="s">
        <v>531</v>
      </c>
      <c r="D128" s="29" t="s">
        <v>8</v>
      </c>
      <c r="E128" s="30">
        <v>0.0017448698944207827</v>
      </c>
      <c r="F128" s="18">
        <v>40</v>
      </c>
      <c r="G128" s="165">
        <f t="shared" si="5"/>
        <v>0.06979479577683131</v>
      </c>
      <c r="H128" s="167"/>
      <c r="I128" s="212"/>
      <c r="J128" s="169"/>
    </row>
    <row r="129" spans="1:10" ht="15.75">
      <c r="A129" s="252">
        <v>8</v>
      </c>
      <c r="B129" s="105" t="s">
        <v>529</v>
      </c>
      <c r="C129" s="65" t="s">
        <v>532</v>
      </c>
      <c r="D129" s="29" t="s">
        <v>8</v>
      </c>
      <c r="E129" s="30">
        <v>0.0017448698944207827</v>
      </c>
      <c r="F129" s="18">
        <v>40</v>
      </c>
      <c r="G129" s="165">
        <f t="shared" si="5"/>
        <v>0.06979479577683131</v>
      </c>
      <c r="H129" s="167"/>
      <c r="I129" s="212"/>
      <c r="J129" s="169"/>
    </row>
    <row r="130" spans="1:10" ht="15.75">
      <c r="A130" s="253">
        <v>9</v>
      </c>
      <c r="B130" s="105" t="s">
        <v>529</v>
      </c>
      <c r="C130" s="65" t="s">
        <v>532</v>
      </c>
      <c r="D130" s="29" t="s">
        <v>9</v>
      </c>
      <c r="E130" s="30">
        <v>0.1744869894420783</v>
      </c>
      <c r="F130" s="18">
        <v>20</v>
      </c>
      <c r="G130" s="165">
        <f t="shared" si="5"/>
        <v>3.489739788841566</v>
      </c>
      <c r="H130" s="167"/>
      <c r="I130" s="212"/>
      <c r="J130" s="169"/>
    </row>
    <row r="131" spans="1:10" ht="15.75">
      <c r="A131" s="252">
        <v>10</v>
      </c>
      <c r="B131" s="109" t="s">
        <v>536</v>
      </c>
      <c r="C131" s="110" t="s">
        <v>537</v>
      </c>
      <c r="D131" s="154" t="s">
        <v>49</v>
      </c>
      <c r="E131" s="30">
        <v>0.056229360663276995</v>
      </c>
      <c r="F131" s="18">
        <v>40</v>
      </c>
      <c r="G131" s="165">
        <f t="shared" si="5"/>
        <v>2.24917442653108</v>
      </c>
      <c r="H131" s="167"/>
      <c r="I131" s="212"/>
      <c r="J131" s="169"/>
    </row>
    <row r="132" spans="1:10" ht="15.75">
      <c r="A132" s="253">
        <v>11</v>
      </c>
      <c r="B132" s="109" t="s">
        <v>536</v>
      </c>
      <c r="C132" s="110" t="s">
        <v>538</v>
      </c>
      <c r="D132" s="154" t="s">
        <v>49</v>
      </c>
      <c r="E132" s="30">
        <v>0.0787211049285878</v>
      </c>
      <c r="F132" s="18">
        <v>40</v>
      </c>
      <c r="G132" s="165">
        <f t="shared" si="5"/>
        <v>3.148844197143512</v>
      </c>
      <c r="H132" s="167"/>
      <c r="I132" s="212"/>
      <c r="J132" s="169"/>
    </row>
    <row r="133" spans="1:10" ht="15.75">
      <c r="A133" s="252">
        <v>12</v>
      </c>
      <c r="B133" s="109" t="s">
        <v>536</v>
      </c>
      <c r="C133" s="110" t="s">
        <v>539</v>
      </c>
      <c r="D133" s="154" t="s">
        <v>49</v>
      </c>
      <c r="E133" s="30">
        <v>0.15294386100411345</v>
      </c>
      <c r="F133" s="18">
        <v>40</v>
      </c>
      <c r="G133" s="165">
        <f t="shared" si="5"/>
        <v>6.117754440164537</v>
      </c>
      <c r="H133" s="167"/>
      <c r="I133" s="212"/>
      <c r="J133" s="169"/>
    </row>
    <row r="134" spans="1:10" ht="15.75">
      <c r="A134" s="253">
        <v>13</v>
      </c>
      <c r="B134" s="109" t="s">
        <v>536</v>
      </c>
      <c r="C134" s="110" t="s">
        <v>540</v>
      </c>
      <c r="D134" s="154" t="s">
        <v>49</v>
      </c>
      <c r="E134" s="30">
        <v>0.19567817510820393</v>
      </c>
      <c r="F134" s="18">
        <v>40</v>
      </c>
      <c r="G134" s="165">
        <f t="shared" si="5"/>
        <v>7.827127004328157</v>
      </c>
      <c r="H134" s="167"/>
      <c r="I134" s="212"/>
      <c r="J134" s="169"/>
    </row>
    <row r="135" spans="1:10" ht="15.75">
      <c r="A135" s="252">
        <v>14</v>
      </c>
      <c r="B135" s="105" t="s">
        <v>533</v>
      </c>
      <c r="C135" s="65" t="s">
        <v>531</v>
      </c>
      <c r="D135" s="29" t="s">
        <v>8</v>
      </c>
      <c r="E135" s="30">
        <v>0.16306514592350327</v>
      </c>
      <c r="F135" s="18">
        <v>30</v>
      </c>
      <c r="G135" s="165">
        <f t="shared" si="5"/>
        <v>4.8919543777050984</v>
      </c>
      <c r="H135" s="167"/>
      <c r="I135" s="212"/>
      <c r="J135" s="169"/>
    </row>
    <row r="136" spans="1:10" ht="15.75">
      <c r="A136" s="253">
        <v>15</v>
      </c>
      <c r="B136" s="105" t="s">
        <v>534</v>
      </c>
      <c r="C136" s="65" t="s">
        <v>535</v>
      </c>
      <c r="D136" s="29" t="s">
        <v>37</v>
      </c>
      <c r="E136" s="30">
        <v>0.013045211673880262</v>
      </c>
      <c r="F136" s="18">
        <v>80</v>
      </c>
      <c r="G136" s="165">
        <f t="shared" si="5"/>
        <v>1.0436169339104209</v>
      </c>
      <c r="H136" s="167"/>
      <c r="I136" s="212"/>
      <c r="J136" s="169"/>
    </row>
    <row r="137" spans="1:10" ht="16.5" thickBot="1">
      <c r="A137" s="252">
        <v>16</v>
      </c>
      <c r="B137" s="120" t="s">
        <v>554</v>
      </c>
      <c r="C137" s="98" t="s">
        <v>555</v>
      </c>
      <c r="D137" s="36" t="s">
        <v>8</v>
      </c>
      <c r="E137" s="37">
        <v>0.0034897397888415654</v>
      </c>
      <c r="F137" s="138">
        <v>100</v>
      </c>
      <c r="G137" s="174">
        <f t="shared" si="5"/>
        <v>0.34897397888415654</v>
      </c>
      <c r="H137" s="175"/>
      <c r="I137" s="213"/>
      <c r="J137" s="176"/>
    </row>
    <row r="138" spans="1:10" ht="16.5" thickBot="1">
      <c r="A138" s="177"/>
      <c r="B138" s="56" t="s">
        <v>790</v>
      </c>
      <c r="C138" s="86"/>
      <c r="D138" s="87"/>
      <c r="E138" s="179"/>
      <c r="F138" s="94"/>
      <c r="G138" s="180">
        <f>SUM(G122:G137)</f>
        <v>44.190572134893806</v>
      </c>
      <c r="H138" s="181"/>
      <c r="I138" s="203" t="s">
        <v>777</v>
      </c>
      <c r="J138" s="182"/>
    </row>
    <row r="139" spans="1:10" ht="16.5" thickBot="1">
      <c r="A139" s="183">
        <v>17</v>
      </c>
      <c r="B139" s="56" t="s">
        <v>783</v>
      </c>
      <c r="C139" s="86"/>
      <c r="D139" s="87"/>
      <c r="E139" s="179"/>
      <c r="F139" s="94"/>
      <c r="G139" s="184"/>
      <c r="H139" s="181"/>
      <c r="I139" s="203"/>
      <c r="J139" s="182"/>
    </row>
    <row r="140" spans="1:10" ht="15.75">
      <c r="A140" s="252">
        <v>1</v>
      </c>
      <c r="B140" s="65" t="s">
        <v>543</v>
      </c>
      <c r="C140" s="65" t="s">
        <v>544</v>
      </c>
      <c r="D140" s="29" t="s">
        <v>45</v>
      </c>
      <c r="E140" s="30">
        <v>0.02054620838636141</v>
      </c>
      <c r="F140" s="18">
        <v>20</v>
      </c>
      <c r="G140" s="229">
        <f aca="true" t="shared" si="6" ref="G140:G155">E140*F140</f>
        <v>0.41092416772722823</v>
      </c>
      <c r="H140" s="167"/>
      <c r="I140" s="212"/>
      <c r="J140" s="169"/>
    </row>
    <row r="141" spans="1:10" ht="15.75">
      <c r="A141" s="252">
        <f>SUM(A140+1)</f>
        <v>2</v>
      </c>
      <c r="B141" s="65" t="s">
        <v>543</v>
      </c>
      <c r="C141" s="65" t="s">
        <v>545</v>
      </c>
      <c r="D141" s="29" t="s">
        <v>45</v>
      </c>
      <c r="E141" s="30">
        <v>0.025682760482951768</v>
      </c>
      <c r="F141" s="18">
        <v>40</v>
      </c>
      <c r="G141" s="229">
        <f t="shared" si="6"/>
        <v>1.0273104193180707</v>
      </c>
      <c r="H141" s="167"/>
      <c r="I141" s="212"/>
      <c r="J141" s="169"/>
    </row>
    <row r="142" spans="1:10" ht="15.75">
      <c r="A142" s="252">
        <f>SUM(A141+1)</f>
        <v>3</v>
      </c>
      <c r="B142" s="65" t="s">
        <v>543</v>
      </c>
      <c r="C142" s="65" t="s">
        <v>546</v>
      </c>
      <c r="D142" s="29" t="s">
        <v>45</v>
      </c>
      <c r="E142" s="30">
        <v>0.34243680643935687</v>
      </c>
      <c r="F142" s="18">
        <v>20</v>
      </c>
      <c r="G142" s="229">
        <f t="shared" si="6"/>
        <v>6.848736128787137</v>
      </c>
      <c r="H142" s="167"/>
      <c r="I142" s="212"/>
      <c r="J142" s="169"/>
    </row>
    <row r="143" spans="1:10" ht="15.75">
      <c r="A143" s="252">
        <f aca="true" t="shared" si="7" ref="A143:A155">SUM(A142+1)</f>
        <v>4</v>
      </c>
      <c r="B143" s="131" t="s">
        <v>561</v>
      </c>
      <c r="C143" s="65" t="s">
        <v>562</v>
      </c>
      <c r="D143" s="29" t="s">
        <v>10</v>
      </c>
      <c r="E143" s="30">
        <v>0.03424368064393569</v>
      </c>
      <c r="F143" s="18">
        <v>10</v>
      </c>
      <c r="G143" s="229">
        <f t="shared" si="6"/>
        <v>0.34243680643935687</v>
      </c>
      <c r="H143" s="167"/>
      <c r="I143" s="212"/>
      <c r="J143" s="169"/>
    </row>
    <row r="144" spans="1:10" ht="15.75">
      <c r="A144" s="252">
        <f t="shared" si="7"/>
        <v>5</v>
      </c>
      <c r="B144" s="105" t="s">
        <v>561</v>
      </c>
      <c r="C144" s="65" t="s">
        <v>563</v>
      </c>
      <c r="D144" s="29" t="s">
        <v>10</v>
      </c>
      <c r="E144" s="30">
        <v>0.03424368064393569</v>
      </c>
      <c r="F144" s="18">
        <v>15</v>
      </c>
      <c r="G144" s="229">
        <f t="shared" si="6"/>
        <v>0.5136552096590353</v>
      </c>
      <c r="H144" s="167"/>
      <c r="I144" s="212"/>
      <c r="J144" s="169"/>
    </row>
    <row r="145" spans="1:10" ht="15.75">
      <c r="A145" s="252">
        <f t="shared" si="7"/>
        <v>6</v>
      </c>
      <c r="B145" s="105" t="s">
        <v>561</v>
      </c>
      <c r="C145" s="65" t="s">
        <v>564</v>
      </c>
      <c r="D145" s="29" t="s">
        <v>10</v>
      </c>
      <c r="E145" s="30">
        <v>0.03424368064393569</v>
      </c>
      <c r="F145" s="18">
        <v>15</v>
      </c>
      <c r="G145" s="229">
        <f t="shared" si="6"/>
        <v>0.5136552096590353</v>
      </c>
      <c r="H145" s="167"/>
      <c r="I145" s="212"/>
      <c r="J145" s="169"/>
    </row>
    <row r="146" spans="1:10" ht="15.75">
      <c r="A146" s="252">
        <f t="shared" si="7"/>
        <v>7</v>
      </c>
      <c r="B146" s="105" t="s">
        <v>561</v>
      </c>
      <c r="C146" s="65" t="s">
        <v>565</v>
      </c>
      <c r="D146" s="29" t="s">
        <v>10</v>
      </c>
      <c r="E146" s="30">
        <v>0.03424368064393569</v>
      </c>
      <c r="F146" s="18">
        <v>20</v>
      </c>
      <c r="G146" s="229">
        <f t="shared" si="6"/>
        <v>0.6848736128787137</v>
      </c>
      <c r="H146" s="167"/>
      <c r="I146" s="212"/>
      <c r="J146" s="169"/>
    </row>
    <row r="147" spans="1:10" ht="15.75">
      <c r="A147" s="252">
        <f t="shared" si="7"/>
        <v>8</v>
      </c>
      <c r="B147" s="105" t="s">
        <v>561</v>
      </c>
      <c r="C147" s="65" t="s">
        <v>566</v>
      </c>
      <c r="D147" s="29" t="s">
        <v>10</v>
      </c>
      <c r="E147" s="30">
        <v>0.03664226778283644</v>
      </c>
      <c r="F147" s="18">
        <v>5</v>
      </c>
      <c r="G147" s="229">
        <f t="shared" si="6"/>
        <v>0.1832113389141822</v>
      </c>
      <c r="H147" s="167"/>
      <c r="I147" s="212"/>
      <c r="J147" s="169"/>
    </row>
    <row r="148" spans="1:10" ht="15.75">
      <c r="A148" s="252">
        <f t="shared" si="7"/>
        <v>9</v>
      </c>
      <c r="B148" s="105" t="s">
        <v>561</v>
      </c>
      <c r="C148" s="65" t="s">
        <v>567</v>
      </c>
      <c r="D148" s="29" t="s">
        <v>9</v>
      </c>
      <c r="E148" s="30">
        <v>0.20546208386361414</v>
      </c>
      <c r="F148" s="18">
        <v>5</v>
      </c>
      <c r="G148" s="165">
        <f t="shared" si="6"/>
        <v>1.0273104193180707</v>
      </c>
      <c r="H148" s="167"/>
      <c r="I148" s="212"/>
      <c r="J148" s="169"/>
    </row>
    <row r="149" spans="1:10" ht="15.75">
      <c r="A149" s="252">
        <f t="shared" si="7"/>
        <v>10</v>
      </c>
      <c r="B149" s="105" t="s">
        <v>591</v>
      </c>
      <c r="C149" s="65" t="s">
        <v>592</v>
      </c>
      <c r="D149" s="29" t="s">
        <v>9</v>
      </c>
      <c r="E149" s="30">
        <v>0.666724462137428</v>
      </c>
      <c r="F149" s="18">
        <v>50</v>
      </c>
      <c r="G149" s="165">
        <f t="shared" si="6"/>
        <v>33.3362231068714</v>
      </c>
      <c r="H149" s="167"/>
      <c r="I149" s="212"/>
      <c r="J149" s="169"/>
    </row>
    <row r="150" spans="1:10" ht="15.75">
      <c r="A150" s="252">
        <f t="shared" si="7"/>
        <v>11</v>
      </c>
      <c r="B150" s="105" t="s">
        <v>591</v>
      </c>
      <c r="C150" s="65" t="s">
        <v>593</v>
      </c>
      <c r="D150" s="29" t="s">
        <v>9</v>
      </c>
      <c r="E150" s="30">
        <v>0.666724462137428</v>
      </c>
      <c r="F150" s="18">
        <v>50</v>
      </c>
      <c r="G150" s="165">
        <f t="shared" si="6"/>
        <v>33.3362231068714</v>
      </c>
      <c r="H150" s="167"/>
      <c r="I150" s="212"/>
      <c r="J150" s="169"/>
    </row>
    <row r="151" spans="1:10" ht="15.75">
      <c r="A151" s="252">
        <f t="shared" si="7"/>
        <v>12</v>
      </c>
      <c r="B151" s="105" t="s">
        <v>591</v>
      </c>
      <c r="C151" s="65" t="s">
        <v>594</v>
      </c>
      <c r="D151" s="29" t="s">
        <v>9</v>
      </c>
      <c r="E151" s="30">
        <v>0.666724462137428</v>
      </c>
      <c r="F151" s="18">
        <v>5</v>
      </c>
      <c r="G151" s="165">
        <f t="shared" si="6"/>
        <v>3.33362231068714</v>
      </c>
      <c r="H151" s="167"/>
      <c r="I151" s="212"/>
      <c r="J151" s="169"/>
    </row>
    <row r="152" spans="1:10" ht="15.75">
      <c r="A152" s="252">
        <f t="shared" si="7"/>
        <v>13</v>
      </c>
      <c r="B152" s="65" t="s">
        <v>732</v>
      </c>
      <c r="C152" s="65" t="s">
        <v>733</v>
      </c>
      <c r="D152" s="29" t="s">
        <v>9</v>
      </c>
      <c r="E152" s="30">
        <v>0.005234609683262348</v>
      </c>
      <c r="F152" s="18">
        <v>7</v>
      </c>
      <c r="G152" s="165">
        <f t="shared" si="6"/>
        <v>0.036642267782836434</v>
      </c>
      <c r="H152" s="167"/>
      <c r="I152" s="212"/>
      <c r="J152" s="169"/>
    </row>
    <row r="153" spans="1:10" ht="15.75">
      <c r="A153" s="252">
        <f t="shared" si="7"/>
        <v>14</v>
      </c>
      <c r="B153" s="65" t="s">
        <v>732</v>
      </c>
      <c r="C153" s="65" t="s">
        <v>734</v>
      </c>
      <c r="D153" s="29" t="s">
        <v>9</v>
      </c>
      <c r="E153" s="30">
        <v>0.006107044630472739</v>
      </c>
      <c r="F153" s="18">
        <v>7</v>
      </c>
      <c r="G153" s="165">
        <f t="shared" si="6"/>
        <v>0.042749312413309176</v>
      </c>
      <c r="H153" s="167"/>
      <c r="I153" s="212"/>
      <c r="J153" s="169"/>
    </row>
    <row r="154" spans="1:10" ht="15.75">
      <c r="A154" s="252">
        <f t="shared" si="7"/>
        <v>15</v>
      </c>
      <c r="B154" s="65" t="s">
        <v>732</v>
      </c>
      <c r="C154" s="65" t="s">
        <v>735</v>
      </c>
      <c r="D154" s="29" t="s">
        <v>9</v>
      </c>
      <c r="E154" s="30">
        <v>0.019567817510820394</v>
      </c>
      <c r="F154" s="18">
        <v>7</v>
      </c>
      <c r="G154" s="165">
        <f t="shared" si="6"/>
        <v>0.13697472257574275</v>
      </c>
      <c r="H154" s="167"/>
      <c r="I154" s="212"/>
      <c r="J154" s="169"/>
    </row>
    <row r="155" spans="1:10" ht="16.5" thickBot="1">
      <c r="A155" s="291">
        <f t="shared" si="7"/>
        <v>16</v>
      </c>
      <c r="B155" s="300" t="s">
        <v>732</v>
      </c>
      <c r="C155" s="300" t="s">
        <v>736</v>
      </c>
      <c r="D155" s="292" t="s">
        <v>9</v>
      </c>
      <c r="E155" s="293">
        <v>0.019567817510820394</v>
      </c>
      <c r="F155" s="294">
        <v>25</v>
      </c>
      <c r="G155" s="295">
        <f t="shared" si="6"/>
        <v>0.48919543777050983</v>
      </c>
      <c r="H155" s="296"/>
      <c r="I155" s="297"/>
      <c r="J155" s="298"/>
    </row>
    <row r="156" spans="1:10" ht="16.5" thickBot="1">
      <c r="A156" s="177"/>
      <c r="B156" s="56" t="s">
        <v>791</v>
      </c>
      <c r="C156" s="186"/>
      <c r="D156" s="87"/>
      <c r="E156" s="179"/>
      <c r="F156" s="94"/>
      <c r="G156" s="180">
        <f>SUM(G140:G155)</f>
        <v>82.26374357767317</v>
      </c>
      <c r="H156" s="181"/>
      <c r="I156" s="203" t="s">
        <v>777</v>
      </c>
      <c r="J156" s="182"/>
    </row>
    <row r="157" spans="1:10" ht="14.25" customHeight="1" thickBot="1">
      <c r="A157" s="183">
        <v>18</v>
      </c>
      <c r="B157" s="56" t="s">
        <v>875</v>
      </c>
      <c r="C157" s="186"/>
      <c r="D157" s="87"/>
      <c r="E157" s="179"/>
      <c r="F157" s="94"/>
      <c r="G157" s="180"/>
      <c r="H157" s="181"/>
      <c r="I157" s="203"/>
      <c r="J157" s="182"/>
    </row>
    <row r="158" spans="1:10" ht="30">
      <c r="A158" s="253">
        <v>1</v>
      </c>
      <c r="B158" s="105" t="s">
        <v>577</v>
      </c>
      <c r="C158" s="105" t="s">
        <v>578</v>
      </c>
      <c r="D158" s="136" t="s">
        <v>8</v>
      </c>
      <c r="E158" s="30">
        <v>0.11245872132655399</v>
      </c>
      <c r="F158" s="18">
        <v>500</v>
      </c>
      <c r="G158" s="165">
        <f>E158*F158</f>
        <v>56.22936066327699</v>
      </c>
      <c r="H158" s="167"/>
      <c r="I158" s="212"/>
      <c r="J158" s="169"/>
    </row>
    <row r="159" spans="1:10" ht="31.5" thickBot="1">
      <c r="A159" s="253">
        <v>2</v>
      </c>
      <c r="B159" s="120" t="s">
        <v>575</v>
      </c>
      <c r="C159" s="98" t="s">
        <v>576</v>
      </c>
      <c r="D159" s="36" t="s">
        <v>8</v>
      </c>
      <c r="E159" s="37">
        <v>0.0787211049285878</v>
      </c>
      <c r="F159" s="138">
        <v>600</v>
      </c>
      <c r="G159" s="174">
        <f>E159*F159</f>
        <v>47.232662957152684</v>
      </c>
      <c r="H159" s="175"/>
      <c r="I159" s="213"/>
      <c r="J159" s="176"/>
    </row>
    <row r="160" spans="1:10" ht="16.5" thickBot="1">
      <c r="A160" s="177"/>
      <c r="B160" s="56" t="s">
        <v>876</v>
      </c>
      <c r="C160" s="186"/>
      <c r="D160" s="87"/>
      <c r="E160" s="179"/>
      <c r="F160" s="94"/>
      <c r="G160" s="180">
        <f>SUM(G158:G159)</f>
        <v>103.46202362042968</v>
      </c>
      <c r="H160" s="181"/>
      <c r="I160" s="203" t="s">
        <v>11</v>
      </c>
      <c r="J160" s="182"/>
    </row>
    <row r="161" spans="1:10" ht="16.5" thickBot="1">
      <c r="A161" s="183">
        <v>19</v>
      </c>
      <c r="B161" s="56" t="s">
        <v>877</v>
      </c>
      <c r="C161" s="186"/>
      <c r="D161" s="87"/>
      <c r="E161" s="179"/>
      <c r="F161" s="94"/>
      <c r="G161" s="180"/>
      <c r="H161" s="181"/>
      <c r="I161" s="203"/>
      <c r="J161" s="182"/>
    </row>
    <row r="162" spans="1:10" ht="45.75" thickBot="1">
      <c r="A162" s="270">
        <v>1</v>
      </c>
      <c r="B162" s="206" t="s">
        <v>651</v>
      </c>
      <c r="C162" s="111" t="s">
        <v>652</v>
      </c>
      <c r="D162" s="60" t="s">
        <v>49</v>
      </c>
      <c r="E162" s="92">
        <v>51.73101181021484</v>
      </c>
      <c r="F162" s="137">
        <v>1</v>
      </c>
      <c r="G162" s="174">
        <f>E162*F162</f>
        <v>51.73101181021484</v>
      </c>
      <c r="H162" s="191"/>
      <c r="I162" s="215"/>
      <c r="J162" s="192"/>
    </row>
    <row r="163" spans="1:10" ht="16.5" thickBot="1">
      <c r="A163" s="177"/>
      <c r="B163" s="56" t="s">
        <v>878</v>
      </c>
      <c r="C163" s="186"/>
      <c r="D163" s="87"/>
      <c r="E163" s="179"/>
      <c r="F163" s="94"/>
      <c r="G163" s="180">
        <f>SUM(G162)</f>
        <v>51.73101181021484</v>
      </c>
      <c r="H163" s="181"/>
      <c r="I163" s="203" t="s">
        <v>777</v>
      </c>
      <c r="J163" s="182"/>
    </row>
    <row r="164" spans="1:10" ht="16.5" thickBot="1">
      <c r="A164" s="183">
        <v>20</v>
      </c>
      <c r="B164" s="56" t="s">
        <v>782</v>
      </c>
      <c r="C164" s="186"/>
      <c r="D164" s="87"/>
      <c r="E164" s="179"/>
      <c r="F164" s="94"/>
      <c r="G164" s="184"/>
      <c r="H164" s="181"/>
      <c r="I164" s="203"/>
      <c r="J164" s="182"/>
    </row>
    <row r="165" spans="1:10" ht="15.75">
      <c r="A165" s="253">
        <v>1</v>
      </c>
      <c r="B165" s="131" t="s">
        <v>579</v>
      </c>
      <c r="C165" s="117" t="s">
        <v>580</v>
      </c>
      <c r="D165" s="24" t="s">
        <v>251</v>
      </c>
      <c r="E165" s="25">
        <v>153.9334977517871</v>
      </c>
      <c r="F165" s="121">
        <v>0.7</v>
      </c>
      <c r="G165" s="165">
        <f>E165*F165</f>
        <v>107.75344842625096</v>
      </c>
      <c r="H165" s="166"/>
      <c r="I165" s="211"/>
      <c r="J165" s="168"/>
    </row>
    <row r="166" spans="1:10" ht="15.75">
      <c r="A166" s="252">
        <v>2</v>
      </c>
      <c r="B166" s="105" t="s">
        <v>581</v>
      </c>
      <c r="C166" s="65" t="s">
        <v>582</v>
      </c>
      <c r="D166" s="29" t="s">
        <v>762</v>
      </c>
      <c r="E166" s="30">
        <v>2.5014193384665404</v>
      </c>
      <c r="F166" s="18">
        <v>5</v>
      </c>
      <c r="G166" s="165">
        <f>E166*F166</f>
        <v>12.507096692332702</v>
      </c>
      <c r="H166" s="167"/>
      <c r="I166" s="212"/>
      <c r="J166" s="169"/>
    </row>
    <row r="167" spans="1:10" ht="15.75">
      <c r="A167" s="252">
        <v>3</v>
      </c>
      <c r="B167" s="105" t="s">
        <v>583</v>
      </c>
      <c r="C167" s="65" t="s">
        <v>584</v>
      </c>
      <c r="D167" s="29" t="s">
        <v>251</v>
      </c>
      <c r="E167" s="30">
        <v>26.540258233066744</v>
      </c>
      <c r="F167" s="18">
        <v>1</v>
      </c>
      <c r="G167" s="165">
        <f>E167*F167</f>
        <v>26.540258233066744</v>
      </c>
      <c r="H167" s="167"/>
      <c r="I167" s="212"/>
      <c r="J167" s="169"/>
    </row>
    <row r="168" spans="1:10" ht="16.5" thickBot="1">
      <c r="A168" s="257">
        <v>4</v>
      </c>
      <c r="B168" s="120" t="s">
        <v>585</v>
      </c>
      <c r="C168" s="120" t="s">
        <v>586</v>
      </c>
      <c r="D168" s="185" t="s">
        <v>251</v>
      </c>
      <c r="E168" s="37">
        <v>674.7523279593239</v>
      </c>
      <c r="F168" s="138">
        <v>0.1</v>
      </c>
      <c r="G168" s="174">
        <f>E168*F168</f>
        <v>67.4752327959324</v>
      </c>
      <c r="H168" s="175"/>
      <c r="I168" s="213"/>
      <c r="J168" s="176"/>
    </row>
    <row r="169" spans="1:10" ht="16.5" thickBot="1">
      <c r="A169" s="177"/>
      <c r="B169" s="56" t="s">
        <v>792</v>
      </c>
      <c r="C169" s="186"/>
      <c r="D169" s="187"/>
      <c r="E169" s="179"/>
      <c r="F169" s="94"/>
      <c r="G169" s="180">
        <f>SUM(G165:G168)</f>
        <v>214.27603614758277</v>
      </c>
      <c r="H169" s="184"/>
      <c r="I169" s="203" t="s">
        <v>11</v>
      </c>
      <c r="J169" s="188"/>
    </row>
    <row r="170" spans="1:10" ht="16.5" thickBot="1">
      <c r="A170" s="183">
        <v>21</v>
      </c>
      <c r="B170" s="56" t="s">
        <v>781</v>
      </c>
      <c r="C170" s="86"/>
      <c r="D170" s="16"/>
      <c r="E170" s="179"/>
      <c r="F170" s="94"/>
      <c r="G170" s="184"/>
      <c r="H170" s="184"/>
      <c r="I170" s="214"/>
      <c r="J170" s="188"/>
    </row>
    <row r="171" spans="1:10" ht="15.75">
      <c r="A171" s="253">
        <v>1</v>
      </c>
      <c r="B171" s="131" t="s">
        <v>635</v>
      </c>
      <c r="C171" s="147" t="s">
        <v>636</v>
      </c>
      <c r="D171" s="24" t="s">
        <v>8</v>
      </c>
      <c r="E171" s="25">
        <v>0.03373817869157283</v>
      </c>
      <c r="F171" s="121">
        <v>150</v>
      </c>
      <c r="G171" s="165">
        <f aca="true" t="shared" si="8" ref="G171:G195">E171*F171</f>
        <v>5.060726803735924</v>
      </c>
      <c r="H171" s="166"/>
      <c r="I171" s="211"/>
      <c r="J171" s="168"/>
    </row>
    <row r="172" spans="1:10" ht="15.75">
      <c r="A172" s="252">
        <f>SUM(A171+1)</f>
        <v>2</v>
      </c>
      <c r="B172" s="105" t="s">
        <v>635</v>
      </c>
      <c r="C172" s="106" t="s">
        <v>637</v>
      </c>
      <c r="D172" s="29" t="s">
        <v>8</v>
      </c>
      <c r="E172" s="30">
        <v>0.03373817869157283</v>
      </c>
      <c r="F172" s="18">
        <v>100</v>
      </c>
      <c r="G172" s="165">
        <f t="shared" si="8"/>
        <v>3.373817869157283</v>
      </c>
      <c r="H172" s="167"/>
      <c r="I172" s="212"/>
      <c r="J172" s="169"/>
    </row>
    <row r="173" spans="1:10" ht="15.75">
      <c r="A173" s="252">
        <f aca="true" t="shared" si="9" ref="A173:A195">SUM(A172+1)</f>
        <v>3</v>
      </c>
      <c r="B173" s="105" t="s">
        <v>635</v>
      </c>
      <c r="C173" s="106" t="s">
        <v>638</v>
      </c>
      <c r="D173" s="29" t="s">
        <v>8</v>
      </c>
      <c r="E173" s="30">
        <v>0.03373817869157283</v>
      </c>
      <c r="F173" s="18">
        <v>150</v>
      </c>
      <c r="G173" s="165">
        <f t="shared" si="8"/>
        <v>5.060726803735924</v>
      </c>
      <c r="H173" s="167"/>
      <c r="I173" s="212"/>
      <c r="J173" s="169"/>
    </row>
    <row r="174" spans="1:10" ht="15.75">
      <c r="A174" s="252">
        <f t="shared" si="9"/>
        <v>4</v>
      </c>
      <c r="B174" s="105" t="s">
        <v>635</v>
      </c>
      <c r="C174" s="106" t="s">
        <v>639</v>
      </c>
      <c r="D174" s="29" t="s">
        <v>8</v>
      </c>
      <c r="E174" s="30">
        <v>0.03373817869157283</v>
      </c>
      <c r="F174" s="18">
        <v>150</v>
      </c>
      <c r="G174" s="165">
        <f t="shared" si="8"/>
        <v>5.060726803735924</v>
      </c>
      <c r="H174" s="167"/>
      <c r="I174" s="212"/>
      <c r="J174" s="169"/>
    </row>
    <row r="175" spans="1:10" ht="15.75">
      <c r="A175" s="252">
        <f t="shared" si="9"/>
        <v>5</v>
      </c>
      <c r="B175" s="105" t="s">
        <v>619</v>
      </c>
      <c r="C175" s="106" t="s">
        <v>620</v>
      </c>
      <c r="D175" s="29" t="s">
        <v>8</v>
      </c>
      <c r="E175" s="30">
        <v>0.15685236386381782</v>
      </c>
      <c r="F175" s="18">
        <v>30</v>
      </c>
      <c r="G175" s="165">
        <f t="shared" si="8"/>
        <v>4.705570915914534</v>
      </c>
      <c r="H175" s="167"/>
      <c r="I175" s="212"/>
      <c r="J175" s="169"/>
    </row>
    <row r="176" spans="1:10" ht="15.75">
      <c r="A176" s="252">
        <f t="shared" si="9"/>
        <v>6</v>
      </c>
      <c r="B176" s="105" t="s">
        <v>619</v>
      </c>
      <c r="C176" s="106" t="s">
        <v>621</v>
      </c>
      <c r="D176" s="29" t="s">
        <v>8</v>
      </c>
      <c r="E176" s="30">
        <v>0.19474870377643996</v>
      </c>
      <c r="F176" s="18">
        <v>15</v>
      </c>
      <c r="G176" s="165">
        <f t="shared" si="8"/>
        <v>2.9212305566465995</v>
      </c>
      <c r="H176" s="167"/>
      <c r="I176" s="212"/>
      <c r="J176" s="169"/>
    </row>
    <row r="177" spans="1:10" ht="15.75">
      <c r="A177" s="252">
        <f t="shared" si="9"/>
        <v>7</v>
      </c>
      <c r="B177" s="105" t="s">
        <v>619</v>
      </c>
      <c r="C177" s="106" t="s">
        <v>622</v>
      </c>
      <c r="D177" s="29" t="s">
        <v>8</v>
      </c>
      <c r="E177" s="30">
        <v>0.9061136553444434</v>
      </c>
      <c r="F177" s="18">
        <v>6</v>
      </c>
      <c r="G177" s="165">
        <f t="shared" si="8"/>
        <v>5.43668193206666</v>
      </c>
      <c r="H177" s="167"/>
      <c r="I177" s="212"/>
      <c r="J177" s="169"/>
    </row>
    <row r="178" spans="1:10" ht="15.75">
      <c r="A178" s="252">
        <f t="shared" si="9"/>
        <v>8</v>
      </c>
      <c r="B178" s="105" t="s">
        <v>619</v>
      </c>
      <c r="C178" s="106" t="s">
        <v>623</v>
      </c>
      <c r="D178" s="29" t="s">
        <v>8</v>
      </c>
      <c r="E178" s="30">
        <v>0.19710640086905118</v>
      </c>
      <c r="F178" s="18">
        <v>5</v>
      </c>
      <c r="G178" s="165">
        <f t="shared" si="8"/>
        <v>0.9855320043452559</v>
      </c>
      <c r="H178" s="167"/>
      <c r="I178" s="212"/>
      <c r="J178" s="169"/>
    </row>
    <row r="179" spans="1:10" ht="15.75">
      <c r="A179" s="252">
        <f t="shared" si="9"/>
        <v>9</v>
      </c>
      <c r="B179" s="105" t="s">
        <v>619</v>
      </c>
      <c r="C179" s="106" t="s">
        <v>624</v>
      </c>
      <c r="D179" s="29" t="s">
        <v>8</v>
      </c>
      <c r="E179" s="30">
        <v>0.041288094947831026</v>
      </c>
      <c r="F179" s="18">
        <v>30</v>
      </c>
      <c r="G179" s="165">
        <f t="shared" si="8"/>
        <v>1.2386428484349308</v>
      </c>
      <c r="H179" s="167"/>
      <c r="I179" s="212"/>
      <c r="J179" s="169"/>
    </row>
    <row r="180" spans="1:10" ht="15.75">
      <c r="A180" s="252">
        <f t="shared" si="9"/>
        <v>10</v>
      </c>
      <c r="B180" s="105" t="s">
        <v>625</v>
      </c>
      <c r="C180" s="106" t="s">
        <v>626</v>
      </c>
      <c r="D180" s="29" t="s">
        <v>8</v>
      </c>
      <c r="E180" s="30">
        <v>0.08006498664844011</v>
      </c>
      <c r="F180" s="18">
        <v>200</v>
      </c>
      <c r="G180" s="165">
        <f t="shared" si="8"/>
        <v>16.012997329688023</v>
      </c>
      <c r="H180" s="167"/>
      <c r="I180" s="212"/>
      <c r="J180" s="169"/>
    </row>
    <row r="181" spans="1:10" ht="15.75">
      <c r="A181" s="252">
        <f t="shared" si="9"/>
        <v>11</v>
      </c>
      <c r="B181" s="105" t="s">
        <v>627</v>
      </c>
      <c r="C181" s="106" t="s">
        <v>628</v>
      </c>
      <c r="D181" s="29" t="s">
        <v>8</v>
      </c>
      <c r="E181" s="30">
        <v>0.037977872485583916</v>
      </c>
      <c r="F181" s="18">
        <v>200</v>
      </c>
      <c r="G181" s="165">
        <f t="shared" si="8"/>
        <v>7.595574497116783</v>
      </c>
      <c r="H181" s="167"/>
      <c r="I181" s="212"/>
      <c r="J181" s="169"/>
    </row>
    <row r="182" spans="1:10" ht="15.75">
      <c r="A182" s="252">
        <f t="shared" si="9"/>
        <v>12</v>
      </c>
      <c r="B182" s="105" t="s">
        <v>627</v>
      </c>
      <c r="C182" s="106" t="s">
        <v>629</v>
      </c>
      <c r="D182" s="29" t="s">
        <v>8</v>
      </c>
      <c r="E182" s="30">
        <v>0.04942504572941384</v>
      </c>
      <c r="F182" s="18">
        <v>50</v>
      </c>
      <c r="G182" s="165">
        <f t="shared" si="8"/>
        <v>2.4712522864706923</v>
      </c>
      <c r="H182" s="167"/>
      <c r="I182" s="212"/>
      <c r="J182" s="169"/>
    </row>
    <row r="183" spans="1:10" ht="15.75">
      <c r="A183" s="252">
        <f t="shared" si="9"/>
        <v>13</v>
      </c>
      <c r="B183" s="105" t="s">
        <v>630</v>
      </c>
      <c r="C183" s="106" t="s">
        <v>631</v>
      </c>
      <c r="D183" s="29" t="s">
        <v>8</v>
      </c>
      <c r="E183" s="30">
        <v>0.013110437732249665</v>
      </c>
      <c r="F183" s="18">
        <v>50</v>
      </c>
      <c r="G183" s="165">
        <f t="shared" si="8"/>
        <v>0.6555218866124832</v>
      </c>
      <c r="H183" s="167"/>
      <c r="I183" s="212"/>
      <c r="J183" s="169"/>
    </row>
    <row r="184" spans="1:10" ht="15.75">
      <c r="A184" s="252">
        <f t="shared" si="9"/>
        <v>14</v>
      </c>
      <c r="B184" s="105" t="s">
        <v>630</v>
      </c>
      <c r="C184" s="106" t="s">
        <v>632</v>
      </c>
      <c r="D184" s="29" t="s">
        <v>8</v>
      </c>
      <c r="E184" s="30">
        <v>0.013697472257574273</v>
      </c>
      <c r="F184" s="18">
        <v>50</v>
      </c>
      <c r="G184" s="165">
        <f t="shared" si="8"/>
        <v>0.6848736128787136</v>
      </c>
      <c r="H184" s="167"/>
      <c r="I184" s="212"/>
      <c r="J184" s="169"/>
    </row>
    <row r="185" spans="1:10" ht="15.75">
      <c r="A185" s="252">
        <f t="shared" si="9"/>
        <v>15</v>
      </c>
      <c r="B185" s="105" t="s">
        <v>630</v>
      </c>
      <c r="C185" s="106" t="s">
        <v>633</v>
      </c>
      <c r="D185" s="29" t="s">
        <v>8</v>
      </c>
      <c r="E185" s="30">
        <v>0.01695877517604434</v>
      </c>
      <c r="F185" s="18">
        <v>100</v>
      </c>
      <c r="G185" s="165">
        <f t="shared" si="8"/>
        <v>1.695877517604434</v>
      </c>
      <c r="H185" s="167"/>
      <c r="I185" s="212"/>
      <c r="J185" s="169"/>
    </row>
    <row r="186" spans="1:10" ht="15.75">
      <c r="A186" s="252">
        <f t="shared" si="9"/>
        <v>16</v>
      </c>
      <c r="B186" s="105" t="s">
        <v>630</v>
      </c>
      <c r="C186" s="106" t="s">
        <v>634</v>
      </c>
      <c r="D186" s="29" t="s">
        <v>8</v>
      </c>
      <c r="E186" s="30">
        <v>0.01695877517604434</v>
      </c>
      <c r="F186" s="18">
        <v>60</v>
      </c>
      <c r="G186" s="165">
        <f t="shared" si="8"/>
        <v>1.0175265105626605</v>
      </c>
      <c r="H186" s="167"/>
      <c r="I186" s="212"/>
      <c r="J186" s="169"/>
    </row>
    <row r="187" spans="1:10" ht="15.75">
      <c r="A187" s="252">
        <f t="shared" si="9"/>
        <v>17</v>
      </c>
      <c r="B187" s="105" t="s">
        <v>640</v>
      </c>
      <c r="C187" s="106" t="s">
        <v>641</v>
      </c>
      <c r="D187" s="29" t="s">
        <v>8</v>
      </c>
      <c r="E187" s="30">
        <v>0.20622849004945462</v>
      </c>
      <c r="F187" s="18">
        <v>60</v>
      </c>
      <c r="G187" s="165">
        <f t="shared" si="8"/>
        <v>12.373709402967277</v>
      </c>
      <c r="H187" s="167"/>
      <c r="I187" s="212"/>
      <c r="J187" s="169"/>
    </row>
    <row r="188" spans="1:10" ht="15.75">
      <c r="A188" s="252">
        <f t="shared" si="9"/>
        <v>18</v>
      </c>
      <c r="B188" s="105" t="s">
        <v>640</v>
      </c>
      <c r="C188" s="106" t="s">
        <v>642</v>
      </c>
      <c r="D188" s="29" t="s">
        <v>8</v>
      </c>
      <c r="E188" s="30">
        <v>0.15523801891917513</v>
      </c>
      <c r="F188" s="18">
        <v>70</v>
      </c>
      <c r="G188" s="165">
        <f t="shared" si="8"/>
        <v>10.866661324342259</v>
      </c>
      <c r="H188" s="167"/>
      <c r="I188" s="212"/>
      <c r="J188" s="169"/>
    </row>
    <row r="189" spans="1:10" ht="15.75">
      <c r="A189" s="252">
        <f t="shared" si="9"/>
        <v>19</v>
      </c>
      <c r="B189" s="105" t="s">
        <v>640</v>
      </c>
      <c r="C189" s="106" t="s">
        <v>643</v>
      </c>
      <c r="D189" s="29" t="s">
        <v>8</v>
      </c>
      <c r="E189" s="30">
        <v>0.23209062219292226</v>
      </c>
      <c r="F189" s="18">
        <v>70</v>
      </c>
      <c r="G189" s="165">
        <f t="shared" si="8"/>
        <v>16.24634355350456</v>
      </c>
      <c r="H189" s="167"/>
      <c r="I189" s="212"/>
      <c r="J189" s="169"/>
    </row>
    <row r="190" spans="1:10" ht="15.75">
      <c r="A190" s="252">
        <f t="shared" si="9"/>
        <v>20</v>
      </c>
      <c r="B190" s="265" t="s">
        <v>679</v>
      </c>
      <c r="C190" s="266" t="s">
        <v>680</v>
      </c>
      <c r="D190" s="29" t="s">
        <v>8</v>
      </c>
      <c r="E190" s="30">
        <v>30.926148364802348</v>
      </c>
      <c r="F190" s="18">
        <v>1</v>
      </c>
      <c r="G190" s="165">
        <f t="shared" si="8"/>
        <v>30.926148364802348</v>
      </c>
      <c r="H190" s="167"/>
      <c r="I190" s="212"/>
      <c r="J190" s="169"/>
    </row>
    <row r="191" spans="1:10" ht="15.75">
      <c r="A191" s="252">
        <f t="shared" si="9"/>
        <v>21</v>
      </c>
      <c r="B191" s="105" t="s">
        <v>699</v>
      </c>
      <c r="C191" s="65" t="s">
        <v>700</v>
      </c>
      <c r="D191" s="29" t="s">
        <v>8</v>
      </c>
      <c r="E191" s="30">
        <v>1.5980384300503323</v>
      </c>
      <c r="F191" s="18">
        <v>2</v>
      </c>
      <c r="G191" s="165">
        <f t="shared" si="8"/>
        <v>3.1960768601006646</v>
      </c>
      <c r="H191" s="167"/>
      <c r="I191" s="212"/>
      <c r="J191" s="169"/>
    </row>
    <row r="192" spans="1:10" ht="15.75">
      <c r="A192" s="252">
        <f t="shared" si="9"/>
        <v>22</v>
      </c>
      <c r="B192" s="105" t="s">
        <v>699</v>
      </c>
      <c r="C192" s="65" t="s">
        <v>701</v>
      </c>
      <c r="D192" s="29" t="s">
        <v>8</v>
      </c>
      <c r="E192" s="30">
        <v>1.5980384300503323</v>
      </c>
      <c r="F192" s="18">
        <v>2</v>
      </c>
      <c r="G192" s="165">
        <f t="shared" si="8"/>
        <v>3.1960768601006646</v>
      </c>
      <c r="H192" s="167"/>
      <c r="I192" s="212"/>
      <c r="J192" s="169"/>
    </row>
    <row r="193" spans="1:10" ht="15.75">
      <c r="A193" s="252">
        <f t="shared" si="9"/>
        <v>23</v>
      </c>
      <c r="B193" s="105" t="s">
        <v>699</v>
      </c>
      <c r="C193" s="65" t="s">
        <v>702</v>
      </c>
      <c r="D193" s="29" t="s">
        <v>8</v>
      </c>
      <c r="E193" s="30">
        <v>0.2923926754490404</v>
      </c>
      <c r="F193" s="18">
        <v>10</v>
      </c>
      <c r="G193" s="165">
        <f t="shared" si="8"/>
        <v>2.923926754490404</v>
      </c>
      <c r="H193" s="167"/>
      <c r="I193" s="212"/>
      <c r="J193" s="169"/>
    </row>
    <row r="194" spans="1:10" ht="15.75">
      <c r="A194" s="252">
        <f t="shared" si="9"/>
        <v>24</v>
      </c>
      <c r="B194" s="105" t="s">
        <v>727</v>
      </c>
      <c r="C194" s="65" t="s">
        <v>728</v>
      </c>
      <c r="D194" s="29" t="s">
        <v>8</v>
      </c>
      <c r="E194" s="30">
        <v>0.05283310727921506</v>
      </c>
      <c r="F194" s="18">
        <v>50</v>
      </c>
      <c r="G194" s="165">
        <f t="shared" si="8"/>
        <v>2.6416553639607527</v>
      </c>
      <c r="H194" s="167"/>
      <c r="I194" s="212"/>
      <c r="J194" s="169"/>
    </row>
    <row r="195" spans="1:10" ht="16.5" thickBot="1">
      <c r="A195" s="252">
        <f t="shared" si="9"/>
        <v>25</v>
      </c>
      <c r="B195" s="98" t="s">
        <v>737</v>
      </c>
      <c r="C195" s="98" t="s">
        <v>738</v>
      </c>
      <c r="D195" s="36" t="s">
        <v>8</v>
      </c>
      <c r="E195" s="37">
        <v>3.1407658099574087</v>
      </c>
      <c r="F195" s="138">
        <v>3</v>
      </c>
      <c r="G195" s="174">
        <f t="shared" si="8"/>
        <v>9.422297429872227</v>
      </c>
      <c r="H195" s="175"/>
      <c r="I195" s="213"/>
      <c r="J195" s="176"/>
    </row>
    <row r="196" spans="1:10" ht="15.75" customHeight="1" thickBot="1">
      <c r="A196" s="177"/>
      <c r="B196" s="301" t="s">
        <v>793</v>
      </c>
      <c r="C196" s="86"/>
      <c r="D196" s="87"/>
      <c r="E196" s="179"/>
      <c r="F196" s="94"/>
      <c r="G196" s="180">
        <f>SUM(G171:G195)</f>
        <v>155.770176092848</v>
      </c>
      <c r="H196" s="184"/>
      <c r="I196" s="203" t="s">
        <v>11</v>
      </c>
      <c r="J196" s="188"/>
    </row>
    <row r="197" spans="1:10" ht="15.75" customHeight="1" thickBot="1">
      <c r="A197" s="183">
        <v>22</v>
      </c>
      <c r="B197" s="56" t="s">
        <v>786</v>
      </c>
      <c r="C197" s="189"/>
      <c r="D197" s="87"/>
      <c r="E197" s="179"/>
      <c r="F197" s="94"/>
      <c r="G197" s="184"/>
      <c r="H197" s="184"/>
      <c r="I197" s="214"/>
      <c r="J197" s="188"/>
    </row>
    <row r="198" spans="1:10" ht="30.75" thickBot="1">
      <c r="A198" s="251">
        <v>1</v>
      </c>
      <c r="B198" s="206" t="s">
        <v>648</v>
      </c>
      <c r="C198" s="111" t="s">
        <v>649</v>
      </c>
      <c r="D198" s="60" t="s">
        <v>49</v>
      </c>
      <c r="E198" s="92">
        <v>260.90423347760526</v>
      </c>
      <c r="F198" s="137">
        <v>1</v>
      </c>
      <c r="G198" s="174">
        <f>E198*F198</f>
        <v>260.90423347760526</v>
      </c>
      <c r="H198" s="191"/>
      <c r="I198" s="215"/>
      <c r="J198" s="192"/>
    </row>
    <row r="199" spans="1:10" ht="16.5" thickBot="1">
      <c r="A199" s="177"/>
      <c r="B199" s="56" t="s">
        <v>794</v>
      </c>
      <c r="C199" s="86"/>
      <c r="D199" s="87"/>
      <c r="E199" s="179"/>
      <c r="F199" s="94"/>
      <c r="G199" s="180">
        <f>SUM(G198)</f>
        <v>260.90423347760526</v>
      </c>
      <c r="H199" s="184"/>
      <c r="I199" s="203" t="s">
        <v>11</v>
      </c>
      <c r="J199" s="188"/>
    </row>
    <row r="200" spans="1:10" ht="32.25" thickBot="1">
      <c r="A200" s="183">
        <v>23</v>
      </c>
      <c r="B200" s="190" t="s">
        <v>787</v>
      </c>
      <c r="C200" s="86"/>
      <c r="D200" s="87"/>
      <c r="E200" s="179"/>
      <c r="F200" s="94"/>
      <c r="G200" s="184"/>
      <c r="H200" s="181"/>
      <c r="I200" s="203"/>
      <c r="J200" s="182"/>
    </row>
    <row r="201" spans="1:10" ht="45.75" thickBot="1">
      <c r="A201" s="251">
        <v>1</v>
      </c>
      <c r="B201" s="206" t="s">
        <v>650</v>
      </c>
      <c r="C201" s="111" t="s">
        <v>649</v>
      </c>
      <c r="D201" s="60" t="s">
        <v>49</v>
      </c>
      <c r="E201" s="92">
        <v>57.07280107322615</v>
      </c>
      <c r="F201" s="137">
        <v>1</v>
      </c>
      <c r="G201" s="174">
        <f>E201*F201</f>
        <v>57.07280107322615</v>
      </c>
      <c r="H201" s="191"/>
      <c r="I201" s="215"/>
      <c r="J201" s="192"/>
    </row>
    <row r="202" spans="1:10" ht="30" customHeight="1" thickBot="1">
      <c r="A202" s="177"/>
      <c r="B202" s="190" t="s">
        <v>795</v>
      </c>
      <c r="C202" s="86"/>
      <c r="D202" s="16"/>
      <c r="E202" s="179"/>
      <c r="F202" s="94"/>
      <c r="G202" s="180">
        <f>SUM(G201)</f>
        <v>57.07280107322615</v>
      </c>
      <c r="H202" s="181"/>
      <c r="I202" s="203" t="s">
        <v>777</v>
      </c>
      <c r="J202" s="182"/>
    </row>
    <row r="203" spans="1:10" ht="16.5" thickBot="1">
      <c r="A203" s="183">
        <v>24</v>
      </c>
      <c r="B203" s="56" t="s">
        <v>784</v>
      </c>
      <c r="C203" s="86"/>
      <c r="D203" s="16"/>
      <c r="E203" s="179"/>
      <c r="F203" s="94"/>
      <c r="G203" s="184"/>
      <c r="H203" s="181"/>
      <c r="I203" s="203"/>
      <c r="J203" s="182"/>
    </row>
    <row r="204" spans="1:10" ht="15" customHeight="1">
      <c r="A204" s="267">
        <v>1</v>
      </c>
      <c r="B204" s="105" t="s">
        <v>559</v>
      </c>
      <c r="C204" s="65" t="s">
        <v>560</v>
      </c>
      <c r="D204" s="29" t="s">
        <v>8</v>
      </c>
      <c r="E204" s="30">
        <v>13.46918105328137</v>
      </c>
      <c r="F204" s="18">
        <v>1</v>
      </c>
      <c r="G204" s="165">
        <f>E204*F204</f>
        <v>13.46918105328137</v>
      </c>
      <c r="H204" s="167"/>
      <c r="I204" s="212"/>
      <c r="J204" s="169"/>
    </row>
    <row r="205" spans="1:10" ht="15" customHeight="1">
      <c r="A205" s="250">
        <f>SUM(A204+1)</f>
        <v>2</v>
      </c>
      <c r="B205" s="105" t="s">
        <v>675</v>
      </c>
      <c r="C205" s="262" t="s">
        <v>676</v>
      </c>
      <c r="D205" s="29" t="s">
        <v>8</v>
      </c>
      <c r="E205" s="30">
        <v>182.74542215565023</v>
      </c>
      <c r="F205" s="18">
        <v>1</v>
      </c>
      <c r="G205" s="165">
        <f>E205*F205</f>
        <v>182.74542215565023</v>
      </c>
      <c r="H205" s="167"/>
      <c r="I205" s="212"/>
      <c r="J205" s="169"/>
    </row>
    <row r="206" spans="1:10" ht="13.5" customHeight="1">
      <c r="A206" s="267">
        <v>3</v>
      </c>
      <c r="B206" s="105" t="s">
        <v>703</v>
      </c>
      <c r="C206" s="302" t="s">
        <v>704</v>
      </c>
      <c r="D206" s="29" t="s">
        <v>8</v>
      </c>
      <c r="E206" s="30">
        <v>16.8688081989831</v>
      </c>
      <c r="F206" s="18">
        <v>1</v>
      </c>
      <c r="G206" s="165">
        <f>E206*F206</f>
        <v>16.8688081989831</v>
      </c>
      <c r="H206" s="167"/>
      <c r="I206" s="212"/>
      <c r="J206" s="169"/>
    </row>
    <row r="207" spans="1:10" ht="13.5" customHeight="1">
      <c r="A207" s="250">
        <v>4</v>
      </c>
      <c r="B207" s="105" t="s">
        <v>710</v>
      </c>
      <c r="C207" s="236" t="s">
        <v>711</v>
      </c>
      <c r="D207" s="29" t="s">
        <v>8</v>
      </c>
      <c r="E207" s="30">
        <v>96.20843609486694</v>
      </c>
      <c r="F207" s="18">
        <v>1</v>
      </c>
      <c r="G207" s="165">
        <f>E207*F207</f>
        <v>96.20843609486694</v>
      </c>
      <c r="H207" s="167"/>
      <c r="I207" s="212"/>
      <c r="J207" s="169"/>
    </row>
    <row r="208" spans="1:10" ht="13.5" customHeight="1" thickBot="1">
      <c r="A208" s="267">
        <v>5</v>
      </c>
      <c r="B208" s="120" t="s">
        <v>730</v>
      </c>
      <c r="C208" s="303" t="s">
        <v>731</v>
      </c>
      <c r="D208" s="36" t="s">
        <v>8</v>
      </c>
      <c r="E208" s="37">
        <v>1.0273104193180707</v>
      </c>
      <c r="F208" s="138">
        <v>10</v>
      </c>
      <c r="G208" s="174">
        <f>E208*F208</f>
        <v>10.273104193180707</v>
      </c>
      <c r="H208" s="175"/>
      <c r="I208" s="213"/>
      <c r="J208" s="176"/>
    </row>
    <row r="209" spans="1:10" ht="15.75" customHeight="1" thickBot="1">
      <c r="A209" s="177"/>
      <c r="B209" s="56" t="s">
        <v>796</v>
      </c>
      <c r="C209" s="86"/>
      <c r="D209" s="16"/>
      <c r="E209" s="179"/>
      <c r="F209" s="94"/>
      <c r="G209" s="180">
        <f>SUM(G204:G208)</f>
        <v>319.56495169596235</v>
      </c>
      <c r="H209" s="181"/>
      <c r="I209" s="203" t="s">
        <v>11</v>
      </c>
      <c r="J209" s="182"/>
    </row>
    <row r="210" spans="1:10" ht="15.75" customHeight="1" thickBot="1">
      <c r="A210" s="269">
        <v>25</v>
      </c>
      <c r="B210" s="190" t="s">
        <v>788</v>
      </c>
      <c r="C210" s="275"/>
      <c r="D210" s="16"/>
      <c r="E210" s="179"/>
      <c r="F210" s="94"/>
      <c r="G210" s="184"/>
      <c r="H210" s="181"/>
      <c r="I210" s="203"/>
      <c r="J210" s="182"/>
    </row>
    <row r="211" spans="1:10" ht="27.75" customHeight="1">
      <c r="A211" s="250">
        <v>1</v>
      </c>
      <c r="B211" s="286" t="s">
        <v>774</v>
      </c>
      <c r="C211" s="147" t="s">
        <v>775</v>
      </c>
      <c r="D211" s="287" t="s">
        <v>776</v>
      </c>
      <c r="E211" s="288">
        <v>2.6530429124</v>
      </c>
      <c r="F211" s="289">
        <v>210</v>
      </c>
      <c r="G211" s="165">
        <f>E211*F211</f>
        <v>557.1390116040001</v>
      </c>
      <c r="H211" s="166"/>
      <c r="I211" s="211"/>
      <c r="J211" s="168"/>
    </row>
    <row r="212" spans="1:10" ht="16.5" thickBot="1">
      <c r="A212" s="251">
        <v>2</v>
      </c>
      <c r="B212" s="254" t="s">
        <v>317</v>
      </c>
      <c r="C212" s="111" t="s">
        <v>318</v>
      </c>
      <c r="D212" s="60" t="s">
        <v>8</v>
      </c>
      <c r="E212" s="92">
        <v>1.8665040000000002</v>
      </c>
      <c r="F212" s="150">
        <v>20</v>
      </c>
      <c r="G212" s="61">
        <f>E212*F212</f>
        <v>37.33008</v>
      </c>
      <c r="H212" s="133"/>
      <c r="I212" s="240"/>
      <c r="J212" s="93"/>
    </row>
    <row r="213" spans="1:10" ht="16.5" thickBot="1">
      <c r="A213" s="228"/>
      <c r="B213" s="190" t="s">
        <v>797</v>
      </c>
      <c r="C213" s="276"/>
      <c r="D213" s="193"/>
      <c r="E213" s="194"/>
      <c r="F213" s="195"/>
      <c r="G213" s="180">
        <f>SUM(G211:G212)</f>
        <v>594.469091604</v>
      </c>
      <c r="H213" s="184"/>
      <c r="I213" s="203" t="s">
        <v>11</v>
      </c>
      <c r="J213" s="188"/>
    </row>
    <row r="214" spans="1:10" ht="17.25" customHeight="1" thickBot="1">
      <c r="A214" s="183">
        <v>26</v>
      </c>
      <c r="B214" s="190" t="s">
        <v>77</v>
      </c>
      <c r="C214" s="196"/>
      <c r="D214" s="87"/>
      <c r="E214" s="179"/>
      <c r="F214" s="94"/>
      <c r="G214" s="180"/>
      <c r="H214" s="184"/>
      <c r="I214" s="203"/>
      <c r="J214" s="188"/>
    </row>
    <row r="215" spans="1:10" ht="15.75">
      <c r="A215" s="253">
        <v>1</v>
      </c>
      <c r="B215" s="131" t="s">
        <v>78</v>
      </c>
      <c r="C215" s="132" t="s">
        <v>79</v>
      </c>
      <c r="D215" s="24" t="s">
        <v>8</v>
      </c>
      <c r="E215" s="25">
        <v>0.00941850452</v>
      </c>
      <c r="F215" s="127">
        <v>300</v>
      </c>
      <c r="G215" s="57">
        <f>E215*F215</f>
        <v>2.825551356</v>
      </c>
      <c r="H215" s="51"/>
      <c r="I215" s="237"/>
      <c r="J215" s="26"/>
    </row>
    <row r="216" spans="1:10" ht="15.75">
      <c r="A216" s="252">
        <f>A215+1</f>
        <v>2</v>
      </c>
      <c r="B216" s="105" t="s">
        <v>78</v>
      </c>
      <c r="C216" s="110" t="s">
        <v>80</v>
      </c>
      <c r="D216" s="29" t="s">
        <v>8</v>
      </c>
      <c r="E216" s="30">
        <v>0.00941850452</v>
      </c>
      <c r="F216" s="116">
        <v>700</v>
      </c>
      <c r="G216" s="57">
        <f>E216*F216</f>
        <v>6.592953164000001</v>
      </c>
      <c r="H216" s="48"/>
      <c r="I216" s="238"/>
      <c r="J216" s="31"/>
    </row>
    <row r="217" spans="1:10" ht="15.75">
      <c r="A217" s="252">
        <f>A216+1</f>
        <v>3</v>
      </c>
      <c r="B217" s="105" t="s">
        <v>78</v>
      </c>
      <c r="C217" s="65" t="s">
        <v>81</v>
      </c>
      <c r="D217" s="29" t="s">
        <v>8</v>
      </c>
      <c r="E217" s="30">
        <v>0.19988677662</v>
      </c>
      <c r="F217" s="116">
        <v>100</v>
      </c>
      <c r="G217" s="57">
        <f>E217*F217</f>
        <v>19.988677662</v>
      </c>
      <c r="H217" s="48"/>
      <c r="I217" s="238"/>
      <c r="J217" s="31"/>
    </row>
    <row r="218" spans="1:10" ht="16.5" customHeight="1" thickBot="1">
      <c r="A218" s="257">
        <f>A217+1</f>
        <v>4</v>
      </c>
      <c r="B218" s="120" t="s">
        <v>78</v>
      </c>
      <c r="C218" s="98" t="s">
        <v>82</v>
      </c>
      <c r="D218" s="36" t="s">
        <v>8</v>
      </c>
      <c r="E218" s="37">
        <v>0.19988677662</v>
      </c>
      <c r="F218" s="130">
        <v>80</v>
      </c>
      <c r="G218" s="61">
        <f>E218*F218</f>
        <v>15.9909421296</v>
      </c>
      <c r="H218" s="49"/>
      <c r="I218" s="239"/>
      <c r="J218" s="38"/>
    </row>
    <row r="219" spans="1:10" ht="16.5" thickBot="1">
      <c r="A219" s="177"/>
      <c r="B219" s="190" t="s">
        <v>83</v>
      </c>
      <c r="C219" s="196"/>
      <c r="D219" s="87"/>
      <c r="E219" s="179"/>
      <c r="F219" s="94"/>
      <c r="G219" s="180">
        <f>SUM(G215:G218)</f>
        <v>45.3981243116</v>
      </c>
      <c r="H219" s="184"/>
      <c r="I219" s="214" t="s">
        <v>777</v>
      </c>
      <c r="J219" s="188"/>
    </row>
    <row r="220" spans="1:10" ht="16.5" thickBot="1">
      <c r="A220" s="183">
        <v>27</v>
      </c>
      <c r="B220" s="190" t="s">
        <v>84</v>
      </c>
      <c r="C220" s="196"/>
      <c r="D220" s="87"/>
      <c r="E220" s="179"/>
      <c r="F220" s="94"/>
      <c r="G220" s="180"/>
      <c r="H220" s="184"/>
      <c r="I220" s="234"/>
      <c r="J220" s="188"/>
    </row>
    <row r="221" spans="1:10" ht="15.75">
      <c r="A221" s="253">
        <v>1</v>
      </c>
      <c r="B221" s="131" t="s">
        <v>85</v>
      </c>
      <c r="C221" s="117" t="s">
        <v>86</v>
      </c>
      <c r="D221" s="24" t="s">
        <v>8</v>
      </c>
      <c r="E221" s="25">
        <v>0.023398586242499998</v>
      </c>
      <c r="F221" s="127">
        <v>50</v>
      </c>
      <c r="G221" s="57">
        <f aca="true" t="shared" si="10" ref="G221:G228">E221*F221</f>
        <v>1.1699293121249998</v>
      </c>
      <c r="H221" s="51"/>
      <c r="I221" s="231"/>
      <c r="J221" s="26"/>
    </row>
    <row r="222" spans="1:10" ht="15.75">
      <c r="A222" s="252">
        <v>2</v>
      </c>
      <c r="B222" s="105" t="s">
        <v>85</v>
      </c>
      <c r="C222" s="65" t="s">
        <v>87</v>
      </c>
      <c r="D222" s="29" t="s">
        <v>8</v>
      </c>
      <c r="E222" s="30">
        <v>0.08977291647449999</v>
      </c>
      <c r="F222" s="116">
        <v>100</v>
      </c>
      <c r="G222" s="32">
        <f t="shared" si="10"/>
        <v>8.977291647449999</v>
      </c>
      <c r="H222" s="48"/>
      <c r="I222" s="230"/>
      <c r="J222" s="31"/>
    </row>
    <row r="223" spans="1:10" ht="15.75">
      <c r="A223" s="252">
        <v>3</v>
      </c>
      <c r="B223" s="105" t="s">
        <v>85</v>
      </c>
      <c r="C223" s="65" t="s">
        <v>88</v>
      </c>
      <c r="D223" s="29" t="s">
        <v>8</v>
      </c>
      <c r="E223" s="30">
        <v>0.14841583611399997</v>
      </c>
      <c r="F223" s="116">
        <v>50</v>
      </c>
      <c r="G223" s="32">
        <f t="shared" si="10"/>
        <v>7.420791805699999</v>
      </c>
      <c r="H223" s="48"/>
      <c r="I223" s="230"/>
      <c r="J223" s="31"/>
    </row>
    <row r="224" spans="1:10" ht="15.75">
      <c r="A224" s="252">
        <v>4</v>
      </c>
      <c r="B224" s="105" t="s">
        <v>89</v>
      </c>
      <c r="C224" s="65" t="s">
        <v>90</v>
      </c>
      <c r="D224" s="29" t="s">
        <v>8</v>
      </c>
      <c r="E224" s="30">
        <v>0.33514813441549995</v>
      </c>
      <c r="F224" s="116">
        <v>30</v>
      </c>
      <c r="G224" s="32">
        <f t="shared" si="10"/>
        <v>10.054444032464998</v>
      </c>
      <c r="H224" s="48"/>
      <c r="I224" s="230"/>
      <c r="J224" s="31"/>
    </row>
    <row r="225" spans="1:10" ht="30.75">
      <c r="A225" s="252">
        <v>5</v>
      </c>
      <c r="B225" s="105" t="s">
        <v>91</v>
      </c>
      <c r="C225" s="65" t="s">
        <v>92</v>
      </c>
      <c r="D225" s="29" t="s">
        <v>8</v>
      </c>
      <c r="E225" s="30">
        <v>0.05266441623566666</v>
      </c>
      <c r="F225" s="116">
        <v>100</v>
      </c>
      <c r="G225" s="32">
        <f t="shared" si="10"/>
        <v>5.266441623566666</v>
      </c>
      <c r="H225" s="48"/>
      <c r="I225" s="230"/>
      <c r="J225" s="31"/>
    </row>
    <row r="226" spans="1:10" ht="30" customHeight="1">
      <c r="A226" s="252">
        <v>6</v>
      </c>
      <c r="B226" s="105" t="s">
        <v>91</v>
      </c>
      <c r="C226" s="65" t="s">
        <v>93</v>
      </c>
      <c r="D226" s="29"/>
      <c r="E226" s="30">
        <v>0.09734992591566666</v>
      </c>
      <c r="F226" s="116">
        <v>220</v>
      </c>
      <c r="G226" s="32">
        <f t="shared" si="10"/>
        <v>21.416983701446664</v>
      </c>
      <c r="H226" s="48"/>
      <c r="I226" s="230"/>
      <c r="J226" s="31"/>
    </row>
    <row r="227" spans="1:10" ht="30" customHeight="1">
      <c r="A227" s="252">
        <v>7</v>
      </c>
      <c r="B227" s="105" t="s">
        <v>91</v>
      </c>
      <c r="C227" s="65" t="s">
        <v>94</v>
      </c>
      <c r="D227" s="29" t="s">
        <v>8</v>
      </c>
      <c r="E227" s="30">
        <v>0.09575596108866666</v>
      </c>
      <c r="F227" s="116">
        <v>150</v>
      </c>
      <c r="G227" s="32">
        <f t="shared" si="10"/>
        <v>14.363394163299999</v>
      </c>
      <c r="H227" s="48"/>
      <c r="I227" s="230"/>
      <c r="J227" s="31"/>
    </row>
    <row r="228" spans="1:10" ht="30" customHeight="1" thickBot="1">
      <c r="A228" s="257">
        <f>A227+1</f>
        <v>8</v>
      </c>
      <c r="B228" s="120" t="s">
        <v>91</v>
      </c>
      <c r="C228" s="98" t="s">
        <v>95</v>
      </c>
      <c r="D228" s="36" t="s">
        <v>8</v>
      </c>
      <c r="E228" s="37">
        <v>0.458830268449</v>
      </c>
      <c r="F228" s="130">
        <v>25</v>
      </c>
      <c r="G228" s="217">
        <f t="shared" si="10"/>
        <v>11.470756711225</v>
      </c>
      <c r="H228" s="49"/>
      <c r="I228" s="232"/>
      <c r="J228" s="38"/>
    </row>
    <row r="229" spans="1:10" ht="16.5" thickBot="1">
      <c r="A229" s="177"/>
      <c r="B229" s="190" t="s">
        <v>96</v>
      </c>
      <c r="C229" s="196"/>
      <c r="D229" s="87"/>
      <c r="E229" s="179"/>
      <c r="F229" s="94"/>
      <c r="G229" s="306">
        <f>SUM(G221:G228)</f>
        <v>80.14003299727833</v>
      </c>
      <c r="H229" s="307"/>
      <c r="I229" s="305" t="s">
        <v>777</v>
      </c>
      <c r="J229" s="188"/>
    </row>
    <row r="230" spans="1:10" ht="13.5" customHeight="1" thickBot="1">
      <c r="A230" s="183">
        <v>28</v>
      </c>
      <c r="B230" s="56" t="s">
        <v>839</v>
      </c>
      <c r="C230" s="86"/>
      <c r="D230" s="87"/>
      <c r="E230" s="179"/>
      <c r="F230" s="94"/>
      <c r="G230" s="184"/>
      <c r="H230" s="184"/>
      <c r="I230" s="214"/>
      <c r="J230" s="188"/>
    </row>
    <row r="231" spans="1:10" ht="15.75">
      <c r="A231" s="253">
        <v>1</v>
      </c>
      <c r="B231" s="131" t="s">
        <v>509</v>
      </c>
      <c r="C231" s="290"/>
      <c r="D231" s="24" t="s">
        <v>760</v>
      </c>
      <c r="E231" s="25">
        <v>2.1985360669701857</v>
      </c>
      <c r="F231" s="121">
        <v>4</v>
      </c>
      <c r="G231" s="165">
        <f>E231*F231</f>
        <v>8.794144267880743</v>
      </c>
      <c r="H231" s="166"/>
      <c r="I231" s="211"/>
      <c r="J231" s="168"/>
    </row>
    <row r="232" spans="1:10" ht="15.75">
      <c r="A232" s="252">
        <f>SUM(A231+1)</f>
        <v>2</v>
      </c>
      <c r="B232" s="105" t="s">
        <v>527</v>
      </c>
      <c r="C232" s="65" t="s">
        <v>528</v>
      </c>
      <c r="D232" s="29" t="s">
        <v>9</v>
      </c>
      <c r="E232" s="30">
        <v>0.07502940546009365</v>
      </c>
      <c r="F232" s="18">
        <v>40</v>
      </c>
      <c r="G232" s="229">
        <f>E232*F232</f>
        <v>3.001176218403746</v>
      </c>
      <c r="H232" s="167"/>
      <c r="I232" s="212"/>
      <c r="J232" s="169"/>
    </row>
    <row r="233" spans="1:10" ht="16.5" thickBot="1">
      <c r="A233" s="252">
        <f>SUM(A232+1)</f>
        <v>3</v>
      </c>
      <c r="B233" s="128" t="s">
        <v>756</v>
      </c>
      <c r="C233" s="98"/>
      <c r="D233" s="36" t="s">
        <v>9</v>
      </c>
      <c r="E233" s="37">
        <v>7.7596517715322255</v>
      </c>
      <c r="F233" s="138">
        <v>40</v>
      </c>
      <c r="G233" s="235">
        <f>E233*F233</f>
        <v>310.386070861289</v>
      </c>
      <c r="H233" s="175"/>
      <c r="I233" s="213"/>
      <c r="J233" s="176"/>
    </row>
    <row r="234" spans="1:10" ht="16.5" thickBot="1">
      <c r="A234" s="177"/>
      <c r="B234" s="56" t="s">
        <v>840</v>
      </c>
      <c r="C234" s="86"/>
      <c r="D234" s="16"/>
      <c r="E234" s="179"/>
      <c r="F234" s="94"/>
      <c r="G234" s="306">
        <f>SUM(G231:G233)</f>
        <v>322.1813913475735</v>
      </c>
      <c r="H234" s="308"/>
      <c r="I234" s="309" t="s">
        <v>11</v>
      </c>
      <c r="J234" s="182"/>
    </row>
    <row r="235" spans="1:10" ht="14.25" customHeight="1" thickBot="1">
      <c r="A235" s="183">
        <v>29</v>
      </c>
      <c r="B235" s="190" t="s">
        <v>838</v>
      </c>
      <c r="C235" s="86"/>
      <c r="D235" s="16"/>
      <c r="E235" s="179"/>
      <c r="F235" s="94"/>
      <c r="G235" s="184"/>
      <c r="H235" s="181"/>
      <c r="I235" s="203"/>
      <c r="J235" s="182"/>
    </row>
    <row r="236" spans="1:10" ht="12.75" customHeight="1">
      <c r="A236" s="253">
        <v>1</v>
      </c>
      <c r="B236" s="131" t="s">
        <v>510</v>
      </c>
      <c r="C236" s="286" t="s">
        <v>511</v>
      </c>
      <c r="D236" s="24" t="s">
        <v>284</v>
      </c>
      <c r="E236" s="25">
        <v>0.10273104193180707</v>
      </c>
      <c r="F236" s="121">
        <v>100</v>
      </c>
      <c r="G236" s="165">
        <f aca="true" t="shared" si="11" ref="G236:G242">E236*F236</f>
        <v>10.273104193180707</v>
      </c>
      <c r="H236" s="166"/>
      <c r="I236" s="211"/>
      <c r="J236" s="168"/>
    </row>
    <row r="237" spans="1:10" ht="13.5" customHeight="1">
      <c r="A237" s="252">
        <f aca="true" t="shared" si="12" ref="A237:A242">SUM(A236+1)</f>
        <v>2</v>
      </c>
      <c r="B237" s="105" t="s">
        <v>523</v>
      </c>
      <c r="C237" s="236"/>
      <c r="D237" s="29" t="s">
        <v>9</v>
      </c>
      <c r="E237" s="30">
        <v>1.3740850418563662</v>
      </c>
      <c r="F237" s="18">
        <v>5</v>
      </c>
      <c r="G237" s="229">
        <f t="shared" si="11"/>
        <v>6.870425209281831</v>
      </c>
      <c r="H237" s="167"/>
      <c r="I237" s="212"/>
      <c r="J237" s="169"/>
    </row>
    <row r="238" spans="1:10" ht="13.5" customHeight="1">
      <c r="A238" s="252">
        <f t="shared" si="12"/>
        <v>3</v>
      </c>
      <c r="B238" s="105" t="s">
        <v>394</v>
      </c>
      <c r="C238" s="236" t="s">
        <v>395</v>
      </c>
      <c r="D238" s="29" t="s">
        <v>9</v>
      </c>
      <c r="E238" s="30">
        <v>0.8187103059995033</v>
      </c>
      <c r="F238" s="116">
        <v>30</v>
      </c>
      <c r="G238" s="32">
        <f t="shared" si="11"/>
        <v>24.561309179985102</v>
      </c>
      <c r="H238" s="48"/>
      <c r="I238" s="230"/>
      <c r="J238" s="31"/>
    </row>
    <row r="239" spans="1:10" ht="13.5" customHeight="1">
      <c r="A239" s="252">
        <f t="shared" si="12"/>
        <v>4</v>
      </c>
      <c r="B239" s="105" t="s">
        <v>394</v>
      </c>
      <c r="C239" s="236" t="s">
        <v>396</v>
      </c>
      <c r="D239" s="29" t="s">
        <v>9</v>
      </c>
      <c r="E239" s="30">
        <v>0.405258241815936</v>
      </c>
      <c r="F239" s="116">
        <v>20</v>
      </c>
      <c r="G239" s="32">
        <f t="shared" si="11"/>
        <v>8.10516483631872</v>
      </c>
      <c r="H239" s="48"/>
      <c r="I239" s="230"/>
      <c r="J239" s="31"/>
    </row>
    <row r="240" spans="1:10" ht="15" customHeight="1">
      <c r="A240" s="252">
        <f t="shared" si="12"/>
        <v>5</v>
      </c>
      <c r="B240" s="105" t="s">
        <v>394</v>
      </c>
      <c r="C240" s="236" t="s">
        <v>397</v>
      </c>
      <c r="D240" s="29" t="s">
        <v>9</v>
      </c>
      <c r="E240" s="30">
        <v>0.31682468742450687</v>
      </c>
      <c r="F240" s="116">
        <v>100</v>
      </c>
      <c r="G240" s="32">
        <f t="shared" si="11"/>
        <v>31.682468742450688</v>
      </c>
      <c r="H240" s="48"/>
      <c r="I240" s="230"/>
      <c r="J240" s="31"/>
    </row>
    <row r="241" spans="1:10" ht="15" customHeight="1">
      <c r="A241" s="252">
        <f t="shared" si="12"/>
        <v>6</v>
      </c>
      <c r="B241" s="105" t="s">
        <v>394</v>
      </c>
      <c r="C241" s="236" t="s">
        <v>398</v>
      </c>
      <c r="D241" s="29" t="s">
        <v>9</v>
      </c>
      <c r="E241" s="30">
        <v>0.4677310045646807</v>
      </c>
      <c r="F241" s="116">
        <v>20</v>
      </c>
      <c r="G241" s="57">
        <f t="shared" si="11"/>
        <v>9.354620091293613</v>
      </c>
      <c r="H241" s="48"/>
      <c r="I241" s="230"/>
      <c r="J241" s="31"/>
    </row>
    <row r="242" spans="1:10" ht="14.25" customHeight="1" thickBot="1">
      <c r="A242" s="252">
        <f t="shared" si="12"/>
        <v>7</v>
      </c>
      <c r="B242" s="120" t="s">
        <v>394</v>
      </c>
      <c r="C242" s="304" t="s">
        <v>399</v>
      </c>
      <c r="D242" s="36" t="s">
        <v>9</v>
      </c>
      <c r="E242" s="37">
        <v>0.26013986161471997</v>
      </c>
      <c r="F242" s="130">
        <v>40</v>
      </c>
      <c r="G242" s="217">
        <f t="shared" si="11"/>
        <v>10.405594464588798</v>
      </c>
      <c r="H242" s="49"/>
      <c r="I242" s="232"/>
      <c r="J242" s="38"/>
    </row>
    <row r="243" spans="1:10" ht="13.5" customHeight="1" thickBot="1">
      <c r="A243" s="177"/>
      <c r="B243" s="56" t="s">
        <v>841</v>
      </c>
      <c r="C243" s="196"/>
      <c r="D243" s="16"/>
      <c r="E243" s="179"/>
      <c r="F243" s="94"/>
      <c r="G243" s="306">
        <f>SUM(G236:G242)</f>
        <v>101.25268671709946</v>
      </c>
      <c r="H243" s="181"/>
      <c r="I243" s="305" t="s">
        <v>11</v>
      </c>
      <c r="J243" s="182"/>
    </row>
    <row r="244" spans="1:10" ht="16.5" thickBot="1">
      <c r="A244" s="183">
        <v>30</v>
      </c>
      <c r="B244" s="56" t="s">
        <v>845</v>
      </c>
      <c r="C244" s="196"/>
      <c r="D244" s="16"/>
      <c r="E244" s="179"/>
      <c r="F244" s="94"/>
      <c r="G244" s="184"/>
      <c r="H244" s="181"/>
      <c r="I244" s="203"/>
      <c r="J244" s="182"/>
    </row>
    <row r="245" spans="1:10" ht="15.75">
      <c r="A245" s="253">
        <f>SUM(A243+1)</f>
        <v>1</v>
      </c>
      <c r="B245" s="131" t="s">
        <v>606</v>
      </c>
      <c r="C245" s="286" t="s">
        <v>607</v>
      </c>
      <c r="D245" s="24" t="s">
        <v>49</v>
      </c>
      <c r="E245" s="25">
        <v>0.15406844821737897</v>
      </c>
      <c r="F245" s="121">
        <v>25</v>
      </c>
      <c r="G245" s="165">
        <f aca="true" t="shared" si="13" ref="G245:G257">E245*F245</f>
        <v>3.851711205434474</v>
      </c>
      <c r="H245" s="166"/>
      <c r="I245" s="211"/>
      <c r="J245" s="168"/>
    </row>
    <row r="246" spans="1:10" ht="15.75">
      <c r="A246" s="252">
        <f>SUM(A245+1)</f>
        <v>2</v>
      </c>
      <c r="B246" s="105" t="s">
        <v>606</v>
      </c>
      <c r="C246" s="236" t="s">
        <v>608</v>
      </c>
      <c r="D246" s="29" t="s">
        <v>49</v>
      </c>
      <c r="E246" s="30">
        <v>0.1405734016581925</v>
      </c>
      <c r="F246" s="18">
        <v>15</v>
      </c>
      <c r="G246" s="165">
        <f t="shared" si="13"/>
        <v>2.1086010248728875</v>
      </c>
      <c r="H246" s="167"/>
      <c r="I246" s="212"/>
      <c r="J246" s="169"/>
    </row>
    <row r="247" spans="1:10" ht="15.75">
      <c r="A247" s="252">
        <f>SUM(A246+1)</f>
        <v>3</v>
      </c>
      <c r="B247" s="105" t="s">
        <v>712</v>
      </c>
      <c r="C247" s="236" t="s">
        <v>713</v>
      </c>
      <c r="D247" s="29" t="s">
        <v>9</v>
      </c>
      <c r="E247" s="30">
        <v>0.16306514592350327</v>
      </c>
      <c r="F247" s="18">
        <v>6</v>
      </c>
      <c r="G247" s="165">
        <f t="shared" si="13"/>
        <v>0.9783908755410196</v>
      </c>
      <c r="H247" s="167"/>
      <c r="I247" s="212"/>
      <c r="J247" s="169"/>
    </row>
    <row r="248" spans="1:10" ht="15.75">
      <c r="A248" s="252">
        <f aca="true" t="shared" si="14" ref="A248:A257">SUM(A247+1)</f>
        <v>4</v>
      </c>
      <c r="B248" s="105" t="s">
        <v>712</v>
      </c>
      <c r="C248" s="236" t="s">
        <v>714</v>
      </c>
      <c r="D248" s="29" t="s">
        <v>9</v>
      </c>
      <c r="E248" s="30">
        <v>0.16306514592350327</v>
      </c>
      <c r="F248" s="18">
        <v>5</v>
      </c>
      <c r="G248" s="165">
        <f t="shared" si="13"/>
        <v>0.8153257296175164</v>
      </c>
      <c r="H248" s="167"/>
      <c r="I248" s="212"/>
      <c r="J248" s="169"/>
    </row>
    <row r="249" spans="1:10" ht="15.75">
      <c r="A249" s="252">
        <f t="shared" si="14"/>
        <v>5</v>
      </c>
      <c r="B249" s="105" t="s">
        <v>712</v>
      </c>
      <c r="C249" s="236" t="s">
        <v>715</v>
      </c>
      <c r="D249" s="29" t="s">
        <v>9</v>
      </c>
      <c r="E249" s="30">
        <v>0.16306514592350327</v>
      </c>
      <c r="F249" s="18">
        <v>15</v>
      </c>
      <c r="G249" s="165">
        <f t="shared" si="13"/>
        <v>2.4459771888525492</v>
      </c>
      <c r="H249" s="167"/>
      <c r="I249" s="212"/>
      <c r="J249" s="169"/>
    </row>
    <row r="250" spans="1:10" ht="18.75" customHeight="1">
      <c r="A250" s="252">
        <f t="shared" si="14"/>
        <v>6</v>
      </c>
      <c r="B250" s="105" t="s">
        <v>712</v>
      </c>
      <c r="C250" s="236" t="s">
        <v>716</v>
      </c>
      <c r="D250" s="29" t="s">
        <v>9</v>
      </c>
      <c r="E250" s="30">
        <v>0.16306514592350327</v>
      </c>
      <c r="F250" s="18">
        <v>30</v>
      </c>
      <c r="G250" s="165">
        <f t="shared" si="13"/>
        <v>4.8919543777050984</v>
      </c>
      <c r="H250" s="167"/>
      <c r="I250" s="212"/>
      <c r="J250" s="169"/>
    </row>
    <row r="251" spans="1:10" ht="18.75" customHeight="1">
      <c r="A251" s="252">
        <f t="shared" si="14"/>
        <v>7</v>
      </c>
      <c r="B251" s="105" t="s">
        <v>712</v>
      </c>
      <c r="C251" s="236" t="s">
        <v>717</v>
      </c>
      <c r="D251" s="29" t="s">
        <v>9</v>
      </c>
      <c r="E251" s="30">
        <v>0.16306514592350327</v>
      </c>
      <c r="F251" s="18">
        <v>15</v>
      </c>
      <c r="G251" s="165">
        <f t="shared" si="13"/>
        <v>2.4459771888525492</v>
      </c>
      <c r="H251" s="167"/>
      <c r="I251" s="212"/>
      <c r="J251" s="169"/>
    </row>
    <row r="252" spans="1:10" ht="15.75">
      <c r="A252" s="252">
        <f t="shared" si="14"/>
        <v>8</v>
      </c>
      <c r="B252" s="105" t="s">
        <v>712</v>
      </c>
      <c r="C252" s="236" t="s">
        <v>718</v>
      </c>
      <c r="D252" s="29" t="s">
        <v>9</v>
      </c>
      <c r="E252" s="30">
        <v>0.16306514592350327</v>
      </c>
      <c r="F252" s="18">
        <v>10</v>
      </c>
      <c r="G252" s="165">
        <f t="shared" si="13"/>
        <v>1.6306514592350327</v>
      </c>
      <c r="H252" s="167"/>
      <c r="I252" s="212"/>
      <c r="J252" s="169"/>
    </row>
    <row r="253" spans="1:10" ht="18.75" customHeight="1">
      <c r="A253" s="252">
        <f t="shared" si="14"/>
        <v>9</v>
      </c>
      <c r="B253" s="105" t="s">
        <v>719</v>
      </c>
      <c r="C253" s="236"/>
      <c r="D253" s="29" t="s">
        <v>9</v>
      </c>
      <c r="E253" s="30">
        <v>0.2772107480699556</v>
      </c>
      <c r="F253" s="18">
        <v>20</v>
      </c>
      <c r="G253" s="165">
        <f t="shared" si="13"/>
        <v>5.544214961399112</v>
      </c>
      <c r="H253" s="167"/>
      <c r="I253" s="212"/>
      <c r="J253" s="169"/>
    </row>
    <row r="254" spans="1:10" ht="18" customHeight="1">
      <c r="A254" s="252">
        <f t="shared" si="14"/>
        <v>10</v>
      </c>
      <c r="B254" s="65" t="s">
        <v>745</v>
      </c>
      <c r="C254" s="236" t="s">
        <v>746</v>
      </c>
      <c r="D254" s="29" t="s">
        <v>45</v>
      </c>
      <c r="E254" s="30">
        <v>0.09783908755410196</v>
      </c>
      <c r="F254" s="18">
        <v>15</v>
      </c>
      <c r="G254" s="165">
        <f t="shared" si="13"/>
        <v>1.4675863133115294</v>
      </c>
      <c r="H254" s="167"/>
      <c r="I254" s="212"/>
      <c r="J254" s="169"/>
    </row>
    <row r="255" spans="1:10" ht="13.5" customHeight="1">
      <c r="A255" s="252">
        <f t="shared" si="14"/>
        <v>11</v>
      </c>
      <c r="B255" s="105" t="s">
        <v>747</v>
      </c>
      <c r="C255" s="236" t="s">
        <v>748</v>
      </c>
      <c r="D255" s="29" t="s">
        <v>45</v>
      </c>
      <c r="E255" s="30">
        <v>0.10273104193180707</v>
      </c>
      <c r="F255" s="18">
        <v>15</v>
      </c>
      <c r="G255" s="165">
        <f t="shared" si="13"/>
        <v>1.540965628977106</v>
      </c>
      <c r="H255" s="167"/>
      <c r="I255" s="212"/>
      <c r="J255" s="169"/>
    </row>
    <row r="256" spans="1:10" ht="13.5" customHeight="1">
      <c r="A256" s="252">
        <f t="shared" si="14"/>
        <v>12</v>
      </c>
      <c r="B256" s="105" t="s">
        <v>747</v>
      </c>
      <c r="C256" s="236" t="s">
        <v>749</v>
      </c>
      <c r="D256" s="29" t="s">
        <v>45</v>
      </c>
      <c r="E256" s="30">
        <v>0.6522605836940131</v>
      </c>
      <c r="F256" s="18">
        <v>10</v>
      </c>
      <c r="G256" s="165">
        <f t="shared" si="13"/>
        <v>6.522605836940131</v>
      </c>
      <c r="H256" s="167"/>
      <c r="I256" s="212"/>
      <c r="J256" s="169"/>
    </row>
    <row r="257" spans="1:10" ht="14.25" customHeight="1" thickBot="1">
      <c r="A257" s="252">
        <f t="shared" si="14"/>
        <v>13</v>
      </c>
      <c r="B257" s="105" t="s">
        <v>747</v>
      </c>
      <c r="C257" s="236" t="s">
        <v>750</v>
      </c>
      <c r="D257" s="29" t="s">
        <v>45</v>
      </c>
      <c r="E257" s="30">
        <v>0.6979479577683132</v>
      </c>
      <c r="F257" s="18">
        <v>10</v>
      </c>
      <c r="G257" s="165">
        <f t="shared" si="13"/>
        <v>6.979479577683132</v>
      </c>
      <c r="H257" s="167"/>
      <c r="I257" s="212"/>
      <c r="J257" s="169"/>
    </row>
    <row r="258" spans="1:10" ht="13.5" customHeight="1" thickBot="1">
      <c r="A258" s="177"/>
      <c r="B258" s="56" t="s">
        <v>842</v>
      </c>
      <c r="C258" s="86"/>
      <c r="D258" s="16"/>
      <c r="E258" s="179"/>
      <c r="F258" s="94"/>
      <c r="G258" s="306">
        <f>SUM(G245:G257)</f>
        <v>41.22344136842213</v>
      </c>
      <c r="H258" s="308"/>
      <c r="I258" s="309" t="s">
        <v>777</v>
      </c>
      <c r="J258" s="182"/>
    </row>
    <row r="259" spans="1:10" ht="30" customHeight="1" thickBot="1">
      <c r="A259" s="269">
        <v>31</v>
      </c>
      <c r="B259" s="190" t="s">
        <v>789</v>
      </c>
      <c r="C259" s="86"/>
      <c r="D259" s="16"/>
      <c r="E259" s="179"/>
      <c r="F259" s="94"/>
      <c r="G259" s="184"/>
      <c r="H259" s="181"/>
      <c r="I259" s="203"/>
      <c r="J259" s="182"/>
    </row>
    <row r="260" spans="1:10" ht="46.5" customHeight="1" thickBot="1">
      <c r="A260" s="270">
        <v>1</v>
      </c>
      <c r="B260" s="206" t="s">
        <v>707</v>
      </c>
      <c r="C260" s="111" t="s">
        <v>708</v>
      </c>
      <c r="D260" s="60" t="s">
        <v>49</v>
      </c>
      <c r="E260" s="92">
        <v>118.0816573928817</v>
      </c>
      <c r="F260" s="137">
        <v>1</v>
      </c>
      <c r="G260" s="174">
        <f>E260*F260</f>
        <v>118.0816573928817</v>
      </c>
      <c r="H260" s="191"/>
      <c r="I260" s="215"/>
      <c r="J260" s="192"/>
    </row>
    <row r="261" spans="1:10" ht="33" customHeight="1" thickBot="1">
      <c r="A261" s="177"/>
      <c r="B261" s="190" t="s">
        <v>798</v>
      </c>
      <c r="C261" s="86"/>
      <c r="D261" s="16"/>
      <c r="E261" s="179"/>
      <c r="F261" s="94"/>
      <c r="G261" s="180">
        <f>SUM(G260)</f>
        <v>118.0816573928817</v>
      </c>
      <c r="H261" s="181"/>
      <c r="I261" s="203" t="s">
        <v>11</v>
      </c>
      <c r="J261" s="182"/>
    </row>
    <row r="262" spans="1:10" ht="16.5" thickBot="1">
      <c r="A262" s="183">
        <v>32</v>
      </c>
      <c r="B262" s="56" t="s">
        <v>785</v>
      </c>
      <c r="C262" s="271"/>
      <c r="D262" s="197"/>
      <c r="E262" s="197"/>
      <c r="F262" s="197"/>
      <c r="G262" s="197"/>
      <c r="H262" s="198"/>
      <c r="I262" s="216"/>
      <c r="J262" s="198"/>
    </row>
    <row r="263" spans="1:10" ht="15.75">
      <c r="A263" s="253">
        <v>1</v>
      </c>
      <c r="B263" s="131" t="s">
        <v>520</v>
      </c>
      <c r="C263" s="117" t="s">
        <v>521</v>
      </c>
      <c r="D263" s="24" t="s">
        <v>761</v>
      </c>
      <c r="E263" s="25">
        <v>0.1304521167388026</v>
      </c>
      <c r="F263" s="121">
        <v>20</v>
      </c>
      <c r="G263" s="165">
        <f aca="true" t="shared" si="15" ref="G263:G287">E263*F263</f>
        <v>2.6090423347760523</v>
      </c>
      <c r="H263" s="166"/>
      <c r="I263" s="211"/>
      <c r="J263" s="168"/>
    </row>
    <row r="264" spans="1:10" ht="15.75">
      <c r="A264" s="252">
        <f>SUM(A263+1)</f>
        <v>2</v>
      </c>
      <c r="B264" s="105" t="s">
        <v>520</v>
      </c>
      <c r="C264" s="65" t="s">
        <v>522</v>
      </c>
      <c r="D264" s="29" t="s">
        <v>761</v>
      </c>
      <c r="E264" s="30">
        <v>0.1304521167388026</v>
      </c>
      <c r="F264" s="18">
        <v>10</v>
      </c>
      <c r="G264" s="165">
        <f t="shared" si="15"/>
        <v>1.3045211673880261</v>
      </c>
      <c r="H264" s="167"/>
      <c r="I264" s="212"/>
      <c r="J264" s="169"/>
    </row>
    <row r="265" spans="1:10" ht="15.75">
      <c r="A265" s="252">
        <f aca="true" t="shared" si="16" ref="A265:A287">SUM(A264+1)</f>
        <v>3</v>
      </c>
      <c r="B265" s="109" t="s">
        <v>547</v>
      </c>
      <c r="C265" s="65" t="s">
        <v>548</v>
      </c>
      <c r="D265" s="29" t="s">
        <v>9</v>
      </c>
      <c r="E265" s="30">
        <v>0.12595376788574048</v>
      </c>
      <c r="F265" s="18">
        <v>40</v>
      </c>
      <c r="G265" s="229">
        <f t="shared" si="15"/>
        <v>5.0381507154296195</v>
      </c>
      <c r="H265" s="167"/>
      <c r="I265" s="212"/>
      <c r="J265" s="169"/>
    </row>
    <row r="266" spans="1:10" ht="15.75">
      <c r="A266" s="252">
        <f t="shared" si="16"/>
        <v>4</v>
      </c>
      <c r="B266" s="105" t="s">
        <v>549</v>
      </c>
      <c r="C266" s="65" t="s">
        <v>550</v>
      </c>
      <c r="D266" s="29" t="s">
        <v>8</v>
      </c>
      <c r="E266" s="30">
        <v>0.08560920160983922</v>
      </c>
      <c r="F266" s="18">
        <v>20</v>
      </c>
      <c r="G266" s="229">
        <f t="shared" si="15"/>
        <v>1.7121840321967843</v>
      </c>
      <c r="H266" s="167"/>
      <c r="I266" s="212"/>
      <c r="J266" s="169"/>
    </row>
    <row r="267" spans="1:10" ht="15.75">
      <c r="A267" s="252">
        <f t="shared" si="16"/>
        <v>5</v>
      </c>
      <c r="B267" s="120" t="s">
        <v>549</v>
      </c>
      <c r="C267" s="98" t="s">
        <v>551</v>
      </c>
      <c r="D267" s="36" t="s">
        <v>8</v>
      </c>
      <c r="E267" s="37">
        <v>0.08560920160983922</v>
      </c>
      <c r="F267" s="138">
        <v>30</v>
      </c>
      <c r="G267" s="229">
        <f t="shared" si="15"/>
        <v>2.5682760482951763</v>
      </c>
      <c r="H267" s="175"/>
      <c r="I267" s="213"/>
      <c r="J267" s="176"/>
    </row>
    <row r="268" spans="1:10" ht="15.75">
      <c r="A268" s="252">
        <f t="shared" si="16"/>
        <v>6</v>
      </c>
      <c r="B268" s="105" t="s">
        <v>587</v>
      </c>
      <c r="C268" s="65" t="s">
        <v>588</v>
      </c>
      <c r="D268" s="29" t="s">
        <v>45</v>
      </c>
      <c r="E268" s="30">
        <v>0.016868808198983096</v>
      </c>
      <c r="F268" s="18">
        <v>60</v>
      </c>
      <c r="G268" s="165">
        <f t="shared" si="15"/>
        <v>1.0121284919389857</v>
      </c>
      <c r="H268" s="167"/>
      <c r="I268" s="212"/>
      <c r="J268" s="169"/>
    </row>
    <row r="269" spans="1:10" ht="15.75">
      <c r="A269" s="252">
        <f t="shared" si="16"/>
        <v>7</v>
      </c>
      <c r="B269" s="105" t="s">
        <v>587</v>
      </c>
      <c r="C269" s="65" t="s">
        <v>589</v>
      </c>
      <c r="D269" s="29" t="s">
        <v>45</v>
      </c>
      <c r="E269" s="30">
        <v>0.03766804870832926</v>
      </c>
      <c r="F269" s="18">
        <v>120</v>
      </c>
      <c r="G269" s="165">
        <f t="shared" si="15"/>
        <v>4.520165844999511</v>
      </c>
      <c r="H269" s="167"/>
      <c r="I269" s="212"/>
      <c r="J269" s="169"/>
    </row>
    <row r="270" spans="1:10" ht="15.75">
      <c r="A270" s="252">
        <f t="shared" si="16"/>
        <v>8</v>
      </c>
      <c r="B270" s="105" t="s">
        <v>587</v>
      </c>
      <c r="C270" s="65" t="s">
        <v>590</v>
      </c>
      <c r="D270" s="29" t="s">
        <v>45</v>
      </c>
      <c r="E270" s="30">
        <v>0.1455356427367267</v>
      </c>
      <c r="F270" s="18">
        <v>80</v>
      </c>
      <c r="G270" s="165">
        <f t="shared" si="15"/>
        <v>11.642851418938136</v>
      </c>
      <c r="H270" s="167"/>
      <c r="I270" s="212"/>
      <c r="J270" s="169"/>
    </row>
    <row r="271" spans="1:10" ht="15.75">
      <c r="A271" s="252">
        <f t="shared" si="16"/>
        <v>9</v>
      </c>
      <c r="B271" s="236" t="s">
        <v>597</v>
      </c>
      <c r="C271" s="268"/>
      <c r="D271" s="29" t="s">
        <v>8</v>
      </c>
      <c r="E271" s="30">
        <v>0.08968583025792681</v>
      </c>
      <c r="F271" s="18">
        <v>130</v>
      </c>
      <c r="G271" s="165">
        <f t="shared" si="15"/>
        <v>11.659157933530485</v>
      </c>
      <c r="H271" s="167"/>
      <c r="I271" s="212"/>
      <c r="J271" s="169"/>
    </row>
    <row r="272" spans="1:10" ht="15.75">
      <c r="A272" s="252">
        <f t="shared" si="16"/>
        <v>10</v>
      </c>
      <c r="B272" s="236" t="s">
        <v>598</v>
      </c>
      <c r="C272" s="65" t="s">
        <v>599</v>
      </c>
      <c r="D272" s="29" t="s">
        <v>9</v>
      </c>
      <c r="E272" s="30">
        <v>0.3489739788841566</v>
      </c>
      <c r="F272" s="18">
        <v>5</v>
      </c>
      <c r="G272" s="165">
        <f t="shared" si="15"/>
        <v>1.744869894420783</v>
      </c>
      <c r="H272" s="167"/>
      <c r="I272" s="212"/>
      <c r="J272" s="169"/>
    </row>
    <row r="273" spans="1:10" ht="15.75">
      <c r="A273" s="252">
        <f t="shared" si="16"/>
        <v>11</v>
      </c>
      <c r="B273" s="236" t="s">
        <v>598</v>
      </c>
      <c r="C273" s="65" t="s">
        <v>600</v>
      </c>
      <c r="D273" s="29" t="s">
        <v>9</v>
      </c>
      <c r="E273" s="30">
        <v>0.20938438733049392</v>
      </c>
      <c r="F273" s="18">
        <v>20</v>
      </c>
      <c r="G273" s="165">
        <f t="shared" si="15"/>
        <v>4.187687746609878</v>
      </c>
      <c r="H273" s="167"/>
      <c r="I273" s="212"/>
      <c r="J273" s="169"/>
    </row>
    <row r="274" spans="1:10" ht="15.75">
      <c r="A274" s="252">
        <f t="shared" si="16"/>
        <v>12</v>
      </c>
      <c r="B274" s="105" t="s">
        <v>613</v>
      </c>
      <c r="C274" s="272" t="s">
        <v>614</v>
      </c>
      <c r="D274" s="29" t="s">
        <v>8</v>
      </c>
      <c r="E274" s="30">
        <v>0.08968583025792681</v>
      </c>
      <c r="F274" s="18">
        <v>40</v>
      </c>
      <c r="G274" s="165">
        <f t="shared" si="15"/>
        <v>3.5874332103170725</v>
      </c>
      <c r="H274" s="167"/>
      <c r="I274" s="212"/>
      <c r="J274" s="169"/>
    </row>
    <row r="275" spans="1:10" ht="15.75">
      <c r="A275" s="252">
        <f t="shared" si="16"/>
        <v>13</v>
      </c>
      <c r="B275" s="105" t="s">
        <v>653</v>
      </c>
      <c r="C275" s="65" t="s">
        <v>654</v>
      </c>
      <c r="D275" s="29" t="s">
        <v>45</v>
      </c>
      <c r="E275" s="30">
        <v>0.025475100458543426</v>
      </c>
      <c r="F275" s="18">
        <v>20</v>
      </c>
      <c r="G275" s="165">
        <f t="shared" si="15"/>
        <v>0.5095020091708685</v>
      </c>
      <c r="H275" s="167"/>
      <c r="I275" s="212"/>
      <c r="J275" s="169"/>
    </row>
    <row r="276" spans="1:10" ht="15.75">
      <c r="A276" s="252">
        <f t="shared" si="16"/>
        <v>14</v>
      </c>
      <c r="B276" s="105" t="s">
        <v>653</v>
      </c>
      <c r="C276" s="65" t="s">
        <v>655</v>
      </c>
      <c r="D276" s="29" t="s">
        <v>45</v>
      </c>
      <c r="E276" s="30">
        <v>0.03088419713124785</v>
      </c>
      <c r="F276" s="18">
        <v>20</v>
      </c>
      <c r="G276" s="165">
        <f t="shared" si="15"/>
        <v>0.6176839426249571</v>
      </c>
      <c r="H276" s="167"/>
      <c r="I276" s="212"/>
      <c r="J276" s="169"/>
    </row>
    <row r="277" spans="1:10" ht="15.75">
      <c r="A277" s="252">
        <f t="shared" si="16"/>
        <v>15</v>
      </c>
      <c r="B277" s="105" t="s">
        <v>684</v>
      </c>
      <c r="C277" s="65"/>
      <c r="D277" s="29" t="s">
        <v>763</v>
      </c>
      <c r="E277" s="30">
        <v>1.3045211673880261</v>
      </c>
      <c r="F277" s="18">
        <v>25</v>
      </c>
      <c r="G277" s="165">
        <f t="shared" si="15"/>
        <v>32.61302918470065</v>
      </c>
      <c r="H277" s="167"/>
      <c r="I277" s="212"/>
      <c r="J277" s="169"/>
    </row>
    <row r="278" spans="1:10" ht="15.75">
      <c r="A278" s="252">
        <f t="shared" si="16"/>
        <v>16</v>
      </c>
      <c r="B278" s="105" t="s">
        <v>688</v>
      </c>
      <c r="C278" s="65" t="s">
        <v>689</v>
      </c>
      <c r="D278" s="29" t="s">
        <v>8</v>
      </c>
      <c r="E278" s="30">
        <v>0.03261302918470065</v>
      </c>
      <c r="F278" s="18">
        <v>5</v>
      </c>
      <c r="G278" s="165">
        <f t="shared" si="15"/>
        <v>0.16306514592350327</v>
      </c>
      <c r="H278" s="167"/>
      <c r="I278" s="212"/>
      <c r="J278" s="169"/>
    </row>
    <row r="279" spans="1:10" ht="15.75">
      <c r="A279" s="252">
        <f t="shared" si="16"/>
        <v>17</v>
      </c>
      <c r="B279" s="105" t="s">
        <v>688</v>
      </c>
      <c r="C279" s="65" t="s">
        <v>690</v>
      </c>
      <c r="D279" s="29" t="s">
        <v>8</v>
      </c>
      <c r="E279" s="30">
        <v>0.03489739788841566</v>
      </c>
      <c r="F279" s="18">
        <v>5</v>
      </c>
      <c r="G279" s="165">
        <f t="shared" si="15"/>
        <v>0.1744869894420783</v>
      </c>
      <c r="H279" s="167"/>
      <c r="I279" s="212"/>
      <c r="J279" s="169"/>
    </row>
    <row r="280" spans="1:10" ht="15.75">
      <c r="A280" s="252">
        <f t="shared" si="16"/>
        <v>18</v>
      </c>
      <c r="B280" s="105" t="s">
        <v>323</v>
      </c>
      <c r="C280" s="65" t="s">
        <v>691</v>
      </c>
      <c r="D280" s="136" t="s">
        <v>8</v>
      </c>
      <c r="E280" s="30">
        <v>1.3495046559186479</v>
      </c>
      <c r="F280" s="18">
        <v>11</v>
      </c>
      <c r="G280" s="165">
        <f t="shared" si="15"/>
        <v>14.844551215105128</v>
      </c>
      <c r="H280" s="167"/>
      <c r="I280" s="212"/>
      <c r="J280" s="169"/>
    </row>
    <row r="281" spans="1:10" ht="15.75">
      <c r="A281" s="252">
        <f t="shared" si="16"/>
        <v>19</v>
      </c>
      <c r="B281" s="105" t="s">
        <v>692</v>
      </c>
      <c r="C281" s="65" t="s">
        <v>693</v>
      </c>
      <c r="D281" s="29" t="s">
        <v>8</v>
      </c>
      <c r="E281" s="30">
        <v>0.011985288225377491</v>
      </c>
      <c r="F281" s="18">
        <v>20</v>
      </c>
      <c r="G281" s="165">
        <f t="shared" si="15"/>
        <v>0.23970576450754982</v>
      </c>
      <c r="H281" s="167"/>
      <c r="I281" s="212"/>
      <c r="J281" s="169"/>
    </row>
    <row r="282" spans="1:10" ht="15.75">
      <c r="A282" s="252">
        <f t="shared" si="16"/>
        <v>20</v>
      </c>
      <c r="B282" s="105" t="s">
        <v>697</v>
      </c>
      <c r="C282" s="65" t="s">
        <v>698</v>
      </c>
      <c r="D282" s="29" t="s">
        <v>9</v>
      </c>
      <c r="E282" s="30">
        <v>0.2739494451514855</v>
      </c>
      <c r="F282" s="18">
        <v>5</v>
      </c>
      <c r="G282" s="165">
        <f t="shared" si="15"/>
        <v>1.3697472257574275</v>
      </c>
      <c r="H282" s="167"/>
      <c r="I282" s="212"/>
      <c r="J282" s="169"/>
    </row>
    <row r="283" spans="1:10" ht="15.75">
      <c r="A283" s="252">
        <f t="shared" si="16"/>
        <v>21</v>
      </c>
      <c r="B283" s="105" t="s">
        <v>743</v>
      </c>
      <c r="C283" s="65" t="s">
        <v>744</v>
      </c>
      <c r="D283" s="29" t="s">
        <v>290</v>
      </c>
      <c r="E283" s="30">
        <v>11.865115282061321</v>
      </c>
      <c r="F283" s="18">
        <v>5</v>
      </c>
      <c r="G283" s="165">
        <f t="shared" si="15"/>
        <v>59.32557641030661</v>
      </c>
      <c r="H283" s="167"/>
      <c r="I283" s="212"/>
      <c r="J283" s="169"/>
    </row>
    <row r="284" spans="1:10" ht="15.75">
      <c r="A284" s="252">
        <f t="shared" si="16"/>
        <v>22</v>
      </c>
      <c r="B284" s="105" t="s">
        <v>753</v>
      </c>
      <c r="C284" s="65" t="s">
        <v>754</v>
      </c>
      <c r="D284" s="29" t="s">
        <v>290</v>
      </c>
      <c r="E284" s="30">
        <v>1.2719081382033257</v>
      </c>
      <c r="F284" s="18">
        <v>40</v>
      </c>
      <c r="G284" s="165">
        <f t="shared" si="15"/>
        <v>50.87632552813303</v>
      </c>
      <c r="H284" s="167"/>
      <c r="I284" s="212"/>
      <c r="J284" s="169"/>
    </row>
    <row r="285" spans="1:10" ht="15.75">
      <c r="A285" s="252">
        <f t="shared" si="16"/>
        <v>23</v>
      </c>
      <c r="B285" s="65" t="s">
        <v>755</v>
      </c>
      <c r="C285" s="65"/>
      <c r="D285" s="29" t="s">
        <v>8</v>
      </c>
      <c r="E285" s="30">
        <v>0.04885635704378191</v>
      </c>
      <c r="F285" s="18">
        <v>50</v>
      </c>
      <c r="G285" s="165">
        <f t="shared" si="15"/>
        <v>2.4428178521890955</v>
      </c>
      <c r="H285" s="167"/>
      <c r="I285" s="212"/>
      <c r="J285" s="169"/>
    </row>
    <row r="286" spans="1:10" ht="15.75">
      <c r="A286" s="252">
        <f t="shared" si="16"/>
        <v>24</v>
      </c>
      <c r="B286" s="105" t="s">
        <v>757</v>
      </c>
      <c r="C286" s="65" t="s">
        <v>758</v>
      </c>
      <c r="D286" s="29" t="s">
        <v>9</v>
      </c>
      <c r="E286" s="30">
        <v>0.1304521167388026</v>
      </c>
      <c r="F286" s="18">
        <v>30</v>
      </c>
      <c r="G286" s="229">
        <f t="shared" si="15"/>
        <v>3.9135635021640782</v>
      </c>
      <c r="H286" s="167"/>
      <c r="I286" s="212"/>
      <c r="J286" s="169"/>
    </row>
    <row r="287" spans="1:10" ht="16.5" thickBot="1">
      <c r="A287" s="252">
        <f t="shared" si="16"/>
        <v>25</v>
      </c>
      <c r="B287" s="120" t="s">
        <v>757</v>
      </c>
      <c r="C287" s="98" t="s">
        <v>759</v>
      </c>
      <c r="D287" s="36" t="s">
        <v>9</v>
      </c>
      <c r="E287" s="37">
        <v>0.1304521167388026</v>
      </c>
      <c r="F287" s="137">
        <v>50</v>
      </c>
      <c r="G287" s="174">
        <f t="shared" si="15"/>
        <v>6.52260583694013</v>
      </c>
      <c r="H287" s="175"/>
      <c r="I287" s="213"/>
      <c r="J287" s="176"/>
    </row>
    <row r="288" spans="1:10" ht="16.5" thickBot="1">
      <c r="A288" s="177"/>
      <c r="B288" s="56" t="s">
        <v>799</v>
      </c>
      <c r="C288" s="86"/>
      <c r="D288" s="87"/>
      <c r="E288" s="179"/>
      <c r="F288" s="94"/>
      <c r="G288" s="180">
        <f>SUM(G263:G287)</f>
        <v>225.1991294458056</v>
      </c>
      <c r="H288" s="181"/>
      <c r="I288" s="203" t="s">
        <v>11</v>
      </c>
      <c r="J288" s="182"/>
    </row>
    <row r="289" spans="1:10" ht="16.5" thickBot="1">
      <c r="A289" s="269"/>
      <c r="B289" s="56" t="s">
        <v>771</v>
      </c>
      <c r="C289" s="90"/>
      <c r="D289" s="41"/>
      <c r="E289" s="159"/>
      <c r="F289" s="97"/>
      <c r="G289" s="97">
        <f>SUM(G288+G261+G258+G243+G234+G229+G219+G213+G209+G202+G199+G196+G169+G163+G160+G156+G138+G120+G97+G67+G64+G57+G54+G48+G41+G38+G35+G32+G23+G19+G16+G11)</f>
        <v>4000.3450480225733</v>
      </c>
      <c r="H289" s="97">
        <f>SUM(H10:H286)</f>
        <v>0</v>
      </c>
      <c r="I289" s="97"/>
      <c r="J289" s="149"/>
    </row>
    <row r="290" spans="1:10" ht="15.75" hidden="1">
      <c r="A290" s="72"/>
      <c r="B290" s="118"/>
      <c r="C290" s="74"/>
      <c r="D290" s="72"/>
      <c r="E290" s="160"/>
      <c r="F290" s="119"/>
      <c r="G290" s="119"/>
      <c r="H290" s="75"/>
      <c r="I290" s="75"/>
      <c r="J290" s="156"/>
    </row>
    <row r="291" spans="1:10" ht="15.75" hidden="1">
      <c r="A291" s="72"/>
      <c r="B291" s="73"/>
      <c r="C291" s="74"/>
      <c r="D291" s="72"/>
      <c r="H291" s="75"/>
      <c r="I291" s="75"/>
      <c r="J291" s="156"/>
    </row>
    <row r="292" spans="2:10" ht="20.25" hidden="1">
      <c r="B292" s="78" t="s">
        <v>770</v>
      </c>
      <c r="C292" s="79"/>
      <c r="D292" s="80"/>
      <c r="E292" s="80"/>
      <c r="F292" s="338" t="s">
        <v>406</v>
      </c>
      <c r="G292" s="338"/>
      <c r="H292" s="157"/>
      <c r="I292" s="157"/>
      <c r="J292" s="157"/>
    </row>
    <row r="293" spans="1:10" ht="15.75" hidden="1">
      <c r="A293" s="81"/>
      <c r="B293" s="82"/>
      <c r="C293" s="83"/>
      <c r="D293" s="80"/>
      <c r="E293" s="84"/>
      <c r="F293" s="84"/>
      <c r="G293" s="81"/>
      <c r="H293" s="81"/>
      <c r="I293" s="81"/>
      <c r="J293" s="81"/>
    </row>
    <row r="294" spans="1:10" ht="20.25" hidden="1">
      <c r="A294" s="81"/>
      <c r="B294" s="78" t="s">
        <v>407</v>
      </c>
      <c r="C294" s="83"/>
      <c r="D294" s="80"/>
      <c r="E294" s="84"/>
      <c r="F294" s="84"/>
      <c r="G294" s="81"/>
      <c r="H294" s="81"/>
      <c r="I294" s="81"/>
      <c r="J294" s="81"/>
    </row>
    <row r="295" spans="1:10" ht="15.75" hidden="1">
      <c r="A295" s="81"/>
      <c r="B295" s="82"/>
      <c r="C295" s="83"/>
      <c r="D295" s="80"/>
      <c r="H295" s="81"/>
      <c r="I295" s="81"/>
      <c r="J295" s="81"/>
    </row>
    <row r="296" spans="2:10" ht="20.25" hidden="1">
      <c r="B296" s="78" t="s">
        <v>408</v>
      </c>
      <c r="C296" s="79"/>
      <c r="D296" s="80"/>
      <c r="E296" s="80"/>
      <c r="F296" s="338" t="s">
        <v>409</v>
      </c>
      <c r="G296" s="338"/>
      <c r="H296" s="157"/>
      <c r="I296" s="157"/>
      <c r="J296" s="157"/>
    </row>
    <row r="297" spans="1:10" ht="15.75" hidden="1">
      <c r="A297" s="81"/>
      <c r="B297" s="82"/>
      <c r="C297" s="83"/>
      <c r="D297" s="80"/>
      <c r="H297" s="81"/>
      <c r="I297" s="81"/>
      <c r="J297" s="81"/>
    </row>
    <row r="298" spans="2:10" ht="20.25" hidden="1">
      <c r="B298" s="78" t="s">
        <v>766</v>
      </c>
      <c r="C298" s="79"/>
      <c r="D298" s="80"/>
      <c r="E298" s="80"/>
      <c r="F298" s="338" t="s">
        <v>767</v>
      </c>
      <c r="G298" s="338"/>
      <c r="H298" s="157"/>
      <c r="I298" s="157"/>
      <c r="J298" s="157"/>
    </row>
    <row r="299" spans="1:10" ht="15.75" hidden="1">
      <c r="A299" s="81"/>
      <c r="B299" s="82"/>
      <c r="C299" s="83"/>
      <c r="D299" s="80"/>
      <c r="H299" s="81"/>
      <c r="I299" s="81"/>
      <c r="J299" s="81"/>
    </row>
    <row r="300" spans="2:10" ht="20.25" hidden="1">
      <c r="B300" s="78" t="s">
        <v>768</v>
      </c>
      <c r="C300" s="79"/>
      <c r="D300" s="80"/>
      <c r="E300" s="80"/>
      <c r="F300" s="338" t="s">
        <v>769</v>
      </c>
      <c r="G300" s="338"/>
      <c r="H300" s="157"/>
      <c r="I300" s="157"/>
      <c r="J300" s="157"/>
    </row>
    <row r="301" spans="1:10" ht="15.75" hidden="1">
      <c r="A301" s="81"/>
      <c r="B301" s="82"/>
      <c r="C301" s="83"/>
      <c r="D301" s="80"/>
      <c r="H301" s="81"/>
      <c r="I301" s="81"/>
      <c r="J301" s="81"/>
    </row>
    <row r="302" spans="2:10" ht="20.25" hidden="1">
      <c r="B302" s="78" t="s">
        <v>410</v>
      </c>
      <c r="C302" s="79"/>
      <c r="D302" s="80"/>
      <c r="E302" s="80"/>
      <c r="F302" s="338" t="s">
        <v>411</v>
      </c>
      <c r="G302" s="338"/>
      <c r="H302" s="157"/>
      <c r="I302" s="157"/>
      <c r="J302" s="157"/>
    </row>
    <row r="306" spans="2:10" ht="18" customHeight="1">
      <c r="B306" s="78" t="s">
        <v>770</v>
      </c>
      <c r="C306" s="79"/>
      <c r="D306" s="80"/>
      <c r="E306" s="218"/>
      <c r="F306" s="219"/>
      <c r="H306" s="338" t="s">
        <v>406</v>
      </c>
      <c r="I306" s="338"/>
      <c r="J306" s="347"/>
    </row>
    <row r="307" spans="1:10" ht="11.25" customHeight="1">
      <c r="A307" s="81"/>
      <c r="B307" s="82"/>
      <c r="C307" s="83"/>
      <c r="D307" s="80"/>
      <c r="E307" s="80"/>
      <c r="F307" s="81"/>
      <c r="G307" s="81"/>
      <c r="H307" s="222"/>
      <c r="I307" s="222"/>
      <c r="J307" s="222"/>
    </row>
    <row r="308" spans="1:10" ht="15.75">
      <c r="A308" s="220"/>
      <c r="B308" s="221" t="s">
        <v>407</v>
      </c>
      <c r="C308" s="83"/>
      <c r="D308" s="80"/>
      <c r="E308" s="80"/>
      <c r="F308" s="220"/>
      <c r="G308" s="220"/>
      <c r="H308" s="223"/>
      <c r="I308" s="223"/>
      <c r="J308" s="223"/>
    </row>
    <row r="309" spans="2:10" ht="17.25" customHeight="1">
      <c r="B309" s="78" t="s">
        <v>408</v>
      </c>
      <c r="C309" s="79"/>
      <c r="D309" s="80"/>
      <c r="E309" s="218"/>
      <c r="F309" s="219"/>
      <c r="H309" s="338" t="s">
        <v>409</v>
      </c>
      <c r="I309" s="338"/>
      <c r="J309" s="347"/>
    </row>
    <row r="310" spans="1:10" ht="12" customHeight="1">
      <c r="A310" s="81"/>
      <c r="B310" s="82"/>
      <c r="C310" s="83"/>
      <c r="D310" s="80"/>
      <c r="E310" s="80"/>
      <c r="F310" s="81"/>
      <c r="G310" s="81"/>
      <c r="H310" s="222"/>
      <c r="I310" s="222"/>
      <c r="J310" s="222"/>
    </row>
    <row r="311" spans="2:10" ht="18" customHeight="1">
      <c r="B311" s="78" t="s">
        <v>801</v>
      </c>
      <c r="C311" s="79"/>
      <c r="D311" s="80"/>
      <c r="E311" s="218"/>
      <c r="F311" s="219"/>
      <c r="H311" s="338" t="s">
        <v>767</v>
      </c>
      <c r="I311" s="338"/>
      <c r="J311" s="347"/>
    </row>
    <row r="312" spans="1:10" ht="15.75">
      <c r="A312" s="81"/>
      <c r="B312" s="82"/>
      <c r="C312" s="83"/>
      <c r="D312" s="80"/>
      <c r="E312" s="80"/>
      <c r="F312" s="81"/>
      <c r="G312" s="81"/>
      <c r="H312" s="222"/>
      <c r="I312" s="222"/>
      <c r="J312" s="222"/>
    </row>
    <row r="313" spans="2:10" ht="16.5" customHeight="1">
      <c r="B313" s="78" t="s">
        <v>768</v>
      </c>
      <c r="C313" s="79"/>
      <c r="D313" s="80"/>
      <c r="E313" s="218"/>
      <c r="F313" s="219"/>
      <c r="H313" s="338" t="s">
        <v>769</v>
      </c>
      <c r="I313" s="338"/>
      <c r="J313" s="347"/>
    </row>
    <row r="314" spans="1:10" ht="11.25" customHeight="1">
      <c r="A314" s="81"/>
      <c r="B314" s="82"/>
      <c r="C314" s="83"/>
      <c r="D314" s="80"/>
      <c r="E314" s="80"/>
      <c r="H314" s="222"/>
      <c r="I314" s="222"/>
      <c r="J314" s="222"/>
    </row>
    <row r="315" spans="2:10" ht="19.5" customHeight="1">
      <c r="B315" s="78" t="s">
        <v>800</v>
      </c>
      <c r="C315" s="79"/>
      <c r="D315" s="80"/>
      <c r="E315" s="218"/>
      <c r="H315" s="338" t="s">
        <v>411</v>
      </c>
      <c r="I315" s="338"/>
      <c r="J315" s="347"/>
    </row>
    <row r="324" ht="15">
      <c r="G324" s="173"/>
    </row>
  </sheetData>
  <sheetProtection/>
  <mergeCells count="22">
    <mergeCell ref="H315:J315"/>
    <mergeCell ref="I5:I6"/>
    <mergeCell ref="H306:J306"/>
    <mergeCell ref="H309:J309"/>
    <mergeCell ref="H311:J311"/>
    <mergeCell ref="H313:J313"/>
    <mergeCell ref="G5:G6"/>
    <mergeCell ref="A2:J2"/>
    <mergeCell ref="A3:J3"/>
    <mergeCell ref="F302:G302"/>
    <mergeCell ref="H5:H6"/>
    <mergeCell ref="J5:J6"/>
    <mergeCell ref="E5:E6"/>
    <mergeCell ref="F300:G300"/>
    <mergeCell ref="A5:A6"/>
    <mergeCell ref="B5:B6"/>
    <mergeCell ref="C5:C6"/>
    <mergeCell ref="D5:D6"/>
    <mergeCell ref="F5:F6"/>
    <mergeCell ref="F292:G292"/>
    <mergeCell ref="F296:G296"/>
    <mergeCell ref="F298:G298"/>
  </mergeCells>
  <printOptions/>
  <pageMargins left="0.7086614173228347" right="0.3937007874015748" top="0.3937007874015748" bottom="0.3937007874015748" header="0.31496062992125984" footer="0.31496062992125984"/>
  <pageSetup fitToHeight="6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2015-10-02T05:29:17Z</dcterms:modified>
  <cp:category/>
  <cp:version/>
  <cp:contentType/>
  <cp:contentStatus/>
</cp:coreProperties>
</file>